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ile\ファイル共有\下水道課\05下水道管理係\0501MP・経営戦略・経営比較分析\02経営比較分析表\R03年度決算\回答\"/>
    </mc:Choice>
  </mc:AlternateContent>
  <workbookProtection workbookAlgorithmName="SHA-512" workbookHashValue="StL/tvDwgYeM2fjAaARdAyfsONGNQ/SrU6hohvr7u+goq42ew+g+QetaZlI0iAGJSKdDvMBrEb3FM73GsZ2dfA==" workbookSaltValue="zutO8JQnK5LYOR+t2k8N6g==" workbookSpinCount="100000" lockStructure="1"/>
  <bookViews>
    <workbookView xWindow="0" yWindow="0" windowWidth="23040" windowHeight="909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W8" i="4"/>
  <c r="P8" i="4"/>
  <c r="B6" i="4"/>
</calcChain>
</file>

<file path=xl/sharedStrings.xml><?xml version="1.0" encoding="utf-8"?>
<sst xmlns="http://schemas.openxmlformats.org/spreadsheetml/2006/main" count="275" uniqueCount="117">
  <si>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</si>
  <si>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</si>
  <si>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</si>
  <si>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</si>
  <si>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</si>
  <si>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</si>
  <si>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</si>
  <si>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</si>
  <si>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</si>
  <si>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</si>
  <si>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</si>
  <si>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</si>
  <si>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</si>
  <si>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</si>
  <si>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</si>
  <si>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</si>
  <si>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</si>
  <si>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</si>
  <si>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</si>
  <si>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</si>
  <si>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</si>
  <si>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</si>
  <si>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</si>
  <si>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</si>
  <si>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</si>
  <si>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</si>
  <si>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</si>
  <si>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</si>
  <si>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</si>
  <si>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</si>
  <si>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</si>
  <si>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</si>
  <si>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</si>
  <si>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</si>
  <si>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</si>
  <si>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</si>
  <si>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</si>
  <si>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</si>
  <si>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</si>
  <si>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</si>
  <si>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</si>
  <si>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</si>
  <si>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</si>
  <si>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</si>
  <si>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</si>
  <si>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</si>
  <si>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</si>
  <si>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</si>
  <si>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</si>
  <si>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</si>
  <si>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</si>
  <si>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</si>
  <si>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</si>
  <si>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</si>
  <si>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</si>
  <si>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</si>
  <si>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</si>
  <si>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</si>
  <si>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</si>
  <si>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</si>
  <si>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</si>
  <si>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</si>
  <si>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</si>
  <si>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</si>
  <si>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</si>
  <si>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</si>
  <si>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</si>
  <si>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</si>
  <si>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</si>
  <si>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</si>
  <si>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</si>
  <si>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</si>
  <si>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</si>
  <si>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</si>
  <si>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</si>
  <si>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</si>
  <si>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</si>
  <si>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</si>
  <si>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</si>
  <si>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</si>
  <si>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</si>
  <si>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</si>
  <si>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</si>
  <si>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</si>
  <si>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</si>
  <si>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</si>
  <si>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</si>
  <si>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</si>
  <si>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</si>
  <si>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</si>
  <si>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</si>
  <si>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</si>
  <si>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</si>
  <si>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</si>
  <si>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</si>
  <si>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</si>
  <si>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古賀市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</si>
  <si>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</si>
  <si>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</si>
  <si>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</si>
  <si>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</si>
  <si>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</si>
  <si>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</si>
  <si>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</si>
  <si>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</si>
  <si>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</si>
  <si>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</si>
  <si>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</si>
  <si>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</si>
  <si>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</si>
  <si>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</si>
  <si>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</si>
  <si>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</si>
  <si>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</si>
  <si>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在稼働している2処理区の施設は、それぞれ平成16年度（小山田処理区）及び平成29年度（薦野・米多比処理区）に供用を開始している。いずれも供用開始から20年未満であり老朽化には至っておらず、管渠の改築・更新は行っていないため、②管渠老朽化率及び③管渠改善率はゼロとなっている。①有形固定資産減価償却率については、当事業が令和元年度から地方公営企業法を適用したため、開始貸借対照表における減価償却費がゼロとなっており数値が低く算定されていることから、有形固定資産減価償却率については、類似団体平均値よりも低くなっている。
　今後、設備等耐用年数を迎えようとしている小山田処理施設については、公共下水道への統合も視野に入れ、施設の最適化について検討を行う。</t>
    <phoneticPr fontId="4"/>
  </si>
  <si>
    <t>　令和3年度の農業集落排水事業の決算は黒字となったが、一般会計からの繰出金による赤字補てんを行ったことによる。そのため、経営改善に向けた事業の見直し、適正な使用料収入の確保及び接続促進に引き続き取り組む必要がある。また、経営の見える化を推進し、将来にわたって持続的・安定的な経営を確保するために、経営基盤強化と財政マネジメント向上に向けた取り組みを実施し、赤字額の削減に努める。
　管渠の整備については、地域の実情や経済性に応じた効率的で適切な整備手法を選定し、計画的に進めていくと共に、資金計画を適正に管理しながら経営を行う必要がある。また、令和4年度に改定した経営戦略をPDCAサイクルにより毎年検証し、経営状況の更なる改善を図る。
　併せて、適正な使用料収入の確保と接続推進を図るため、市民に対し下水道事業への理解を深めていただくための情報発信や啓発事業を継続的に行うように努める。</t>
    <phoneticPr fontId="4"/>
  </si>
  <si>
    <t xml:space="preserve">　①経常収支比率は増加傾向にあり令和3年度は類似団体平均値と同程度になったが、一般会計から基準外の繰入金を受け入れたことによるものであり、引き続き経営改善に向けた取組が必要である。②累積欠損金比率は、一般会計から基準外の繰入金を受け入れにより令和3年度は累積欠損金が解消した。③流動比率は、類似団体平均値より高く、一般会計から基準外の繰入金を受け入れたことにより、令和3年度は100％を大きく上回った。④企業債残高対事業規模比率は、類似団体平均値より低く、昨年度と同様に減少傾向にある。⑤経費回収率は類似団体平均を大きく下回っており、適正な使用料収入の確保と汚水処理費の削減に努める必要がある。⑥汚水処理原価は、減少傾向にあるものの類似団体平均値を上回っており、汚水処理コストが高く、使用料で回収すべき経費が使用料以外の収入で賄われていることが示されている。投資の効率化や維持管理費の削減、接続率の向上による有収水量の増を図るような取組が必要である。⑦施設利用率は、増加傾向にあるものの類似団体平均値より低いことから、引き続き処理区域の拡大と接続率の増加に十分に対応できる状況である。しかしながら、汚水処理人口の将来の見込を踏まえて施設が過大なスペックとなっていないかについて分析も必要である。⑧水洗化率は、前年度より増加し、類似団体平均値を若干上回ったが、公共用水域の水質保全や使用料収入確保の観点から、更なる向上を目指す。
　以上の各指標の分析を踏まえ、効率的で健全な経営に向け企業努力を続けていく必要がある。
</t>
    <rPh sb="16" eb="18">
      <t>レイワ</t>
    </rPh>
    <rPh sb="19" eb="21">
      <t>ネンド</t>
    </rPh>
    <rPh sb="30" eb="33">
      <t>ドウテイド</t>
    </rPh>
    <rPh sb="69" eb="70">
      <t>ヒ</t>
    </rPh>
    <rPh sb="71" eb="72">
      <t>ツヅ</t>
    </rPh>
    <rPh sb="121" eb="123">
      <t>レイワ</t>
    </rPh>
    <rPh sb="124" eb="126">
      <t>ネンド</t>
    </rPh>
    <rPh sb="182" eb="184">
      <t>レイワ</t>
    </rPh>
    <rPh sb="185" eb="187">
      <t>ネンド</t>
    </rPh>
    <rPh sb="193" eb="194">
      <t>オオ</t>
    </rPh>
    <rPh sb="196" eb="198">
      <t>ウワマワ</t>
    </rPh>
    <rPh sb="232" eb="234">
      <t>ドウヨウ</t>
    </rPh>
    <rPh sb="306" eb="310">
      <t>ゲンショウケイコウ</t>
    </rPh>
    <rPh sb="433" eb="437">
      <t>ゾウカケイコウ</t>
    </rPh>
    <rPh sb="459" eb="460">
      <t>ヒ</t>
    </rPh>
    <rPh sb="461" eb="462">
      <t>ツヅ</t>
    </rPh>
    <rPh sb="554" eb="557">
      <t>ゼンネンド</t>
    </rPh>
    <rPh sb="559" eb="561">
      <t>ゾウカ</t>
    </rPh>
    <rPh sb="573" eb="574">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</si>
</sst>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3F4-4769-AE49-F87360E0BB4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0.25</c:v>
                </c:pt>
                <c:pt idx="4">
                  <c:v>0.05</c:v>
                </c:pt>
              </c:numCache>
            </c:numRef>
          </c:val>
          <c:smooth val="0"/>
          <c:extLst>
            <c:ext xmlns:c16="http://schemas.microsoft.com/office/drawing/2014/chart" uri="{C3380CC4-5D6E-409C-BE32-E72D297353CC}">
              <c16:uniqueId val="{00000001-D3F4-4769-AE49-F87360E0BB4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22.52</c:v>
                </c:pt>
                <c:pt idx="3">
                  <c:v>47.48</c:v>
                </c:pt>
                <c:pt idx="4">
                  <c:v>51.9</c:v>
                </c:pt>
              </c:numCache>
            </c:numRef>
          </c:val>
          <c:extLst>
            <c:ext xmlns:c16="http://schemas.microsoft.com/office/drawing/2014/chart" uri="{C3380CC4-5D6E-409C-BE32-E72D297353CC}">
              <c16:uniqueId val="{00000000-574F-4ECD-8DCF-C81346739CA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50.14</c:v>
                </c:pt>
                <c:pt idx="3">
                  <c:v>54.83</c:v>
                </c:pt>
                <c:pt idx="4">
                  <c:v>66.53</c:v>
                </c:pt>
              </c:numCache>
            </c:numRef>
          </c:val>
          <c:smooth val="0"/>
          <c:extLst>
            <c:ext xmlns:c16="http://schemas.microsoft.com/office/drawing/2014/chart" uri="{C3380CC4-5D6E-409C-BE32-E72D297353CC}">
              <c16:uniqueId val="{00000001-574F-4ECD-8DCF-C81346739CA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78.38</c:v>
                </c:pt>
                <c:pt idx="3">
                  <c:v>82.65</c:v>
                </c:pt>
                <c:pt idx="4">
                  <c:v>91.41</c:v>
                </c:pt>
              </c:numCache>
            </c:numRef>
          </c:val>
          <c:extLst>
            <c:ext xmlns:c16="http://schemas.microsoft.com/office/drawing/2014/chart" uri="{C3380CC4-5D6E-409C-BE32-E72D297353CC}">
              <c16:uniqueId val="{00000000-523C-4B4E-9022-413DCB09BC3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84.98</c:v>
                </c:pt>
                <c:pt idx="3">
                  <c:v>84.7</c:v>
                </c:pt>
                <c:pt idx="4">
                  <c:v>84.67</c:v>
                </c:pt>
              </c:numCache>
            </c:numRef>
          </c:val>
          <c:smooth val="0"/>
          <c:extLst>
            <c:ext xmlns:c16="http://schemas.microsoft.com/office/drawing/2014/chart" uri="{C3380CC4-5D6E-409C-BE32-E72D297353CC}">
              <c16:uniqueId val="{00000001-523C-4B4E-9022-413DCB09BC3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69.67</c:v>
                </c:pt>
                <c:pt idx="3">
                  <c:v>96.06</c:v>
                </c:pt>
                <c:pt idx="4">
                  <c:v>107.06</c:v>
                </c:pt>
              </c:numCache>
            </c:numRef>
          </c:val>
          <c:extLst>
            <c:ext xmlns:c16="http://schemas.microsoft.com/office/drawing/2014/chart" uri="{C3380CC4-5D6E-409C-BE32-E72D297353CC}">
              <c16:uniqueId val="{00000000-C702-42E0-B8B8-F6026F89AFD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103.6</c:v>
                </c:pt>
                <c:pt idx="3">
                  <c:v>106.37</c:v>
                </c:pt>
                <c:pt idx="4">
                  <c:v>106.07</c:v>
                </c:pt>
              </c:numCache>
            </c:numRef>
          </c:val>
          <c:smooth val="0"/>
          <c:extLst>
            <c:ext xmlns:c16="http://schemas.microsoft.com/office/drawing/2014/chart" uri="{C3380CC4-5D6E-409C-BE32-E72D297353CC}">
              <c16:uniqueId val="{00000001-C702-42E0-B8B8-F6026F89AFD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2.98</c:v>
                </c:pt>
                <c:pt idx="3">
                  <c:v>5.75</c:v>
                </c:pt>
                <c:pt idx="4">
                  <c:v>8.7100000000000009</c:v>
                </c:pt>
              </c:numCache>
            </c:numRef>
          </c:val>
          <c:extLst>
            <c:ext xmlns:c16="http://schemas.microsoft.com/office/drawing/2014/chart" uri="{C3380CC4-5D6E-409C-BE32-E72D297353CC}">
              <c16:uniqueId val="{00000000-6C97-4DD4-9720-0685687D745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23.06</c:v>
                </c:pt>
                <c:pt idx="3">
                  <c:v>20.34</c:v>
                </c:pt>
                <c:pt idx="4">
                  <c:v>21.85</c:v>
                </c:pt>
              </c:numCache>
            </c:numRef>
          </c:val>
          <c:smooth val="0"/>
          <c:extLst>
            <c:ext xmlns:c16="http://schemas.microsoft.com/office/drawing/2014/chart" uri="{C3380CC4-5D6E-409C-BE32-E72D297353CC}">
              <c16:uniqueId val="{00000001-6C97-4DD4-9720-0685687D745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D3B-498A-8185-7B80E25CC38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D3B-498A-8185-7B80E25CC38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190.37</c:v>
                </c:pt>
                <c:pt idx="3">
                  <c:v>252.32</c:v>
                </c:pt>
                <c:pt idx="4" formatCode="#,##0.00;&quot;△&quot;#,##0.00">
                  <c:v>0</c:v>
                </c:pt>
              </c:numCache>
            </c:numRef>
          </c:val>
          <c:extLst>
            <c:ext xmlns:c16="http://schemas.microsoft.com/office/drawing/2014/chart" uri="{C3380CC4-5D6E-409C-BE32-E72D297353CC}">
              <c16:uniqueId val="{00000000-4CEA-4F6D-A2DA-E81A94F266F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193.99</c:v>
                </c:pt>
                <c:pt idx="3">
                  <c:v>139.02000000000001</c:v>
                </c:pt>
                <c:pt idx="4">
                  <c:v>132.04</c:v>
                </c:pt>
              </c:numCache>
            </c:numRef>
          </c:val>
          <c:smooth val="0"/>
          <c:extLst>
            <c:ext xmlns:c16="http://schemas.microsoft.com/office/drawing/2014/chart" uri="{C3380CC4-5D6E-409C-BE32-E72D297353CC}">
              <c16:uniqueId val="{00000001-4CEA-4F6D-A2DA-E81A94F266F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79.41</c:v>
                </c:pt>
                <c:pt idx="3">
                  <c:v>61.53</c:v>
                </c:pt>
                <c:pt idx="4">
                  <c:v>187.56</c:v>
                </c:pt>
              </c:numCache>
            </c:numRef>
          </c:val>
          <c:extLst>
            <c:ext xmlns:c16="http://schemas.microsoft.com/office/drawing/2014/chart" uri="{C3380CC4-5D6E-409C-BE32-E72D297353CC}">
              <c16:uniqueId val="{00000000-DD06-461A-B5B4-5A4BB9CDDA4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26.99</c:v>
                </c:pt>
                <c:pt idx="3">
                  <c:v>29.13</c:v>
                </c:pt>
                <c:pt idx="4">
                  <c:v>35.69</c:v>
                </c:pt>
              </c:numCache>
            </c:numRef>
          </c:val>
          <c:smooth val="0"/>
          <c:extLst>
            <c:ext xmlns:c16="http://schemas.microsoft.com/office/drawing/2014/chart" uri="{C3380CC4-5D6E-409C-BE32-E72D297353CC}">
              <c16:uniqueId val="{00000001-DD06-461A-B5B4-5A4BB9CDDA4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6512.33</c:v>
                </c:pt>
                <c:pt idx="3">
                  <c:v>730.34</c:v>
                </c:pt>
                <c:pt idx="4" formatCode="#,##0.00;&quot;△&quot;#,##0.00">
                  <c:v>0</c:v>
                </c:pt>
              </c:numCache>
            </c:numRef>
          </c:val>
          <c:extLst>
            <c:ext xmlns:c16="http://schemas.microsoft.com/office/drawing/2014/chart" uri="{C3380CC4-5D6E-409C-BE32-E72D297353CC}">
              <c16:uniqueId val="{00000000-C5D9-4D42-8561-D42D0ECF14B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826.83</c:v>
                </c:pt>
                <c:pt idx="3">
                  <c:v>867.83</c:v>
                </c:pt>
                <c:pt idx="4">
                  <c:v>791.76</c:v>
                </c:pt>
              </c:numCache>
            </c:numRef>
          </c:val>
          <c:smooth val="0"/>
          <c:extLst>
            <c:ext xmlns:c16="http://schemas.microsoft.com/office/drawing/2014/chart" uri="{C3380CC4-5D6E-409C-BE32-E72D297353CC}">
              <c16:uniqueId val="{00000001-C5D9-4D42-8561-D42D0ECF14B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19.21</c:v>
                </c:pt>
                <c:pt idx="3">
                  <c:v>31.02</c:v>
                </c:pt>
                <c:pt idx="4">
                  <c:v>36.08</c:v>
                </c:pt>
              </c:numCache>
            </c:numRef>
          </c:val>
          <c:extLst>
            <c:ext xmlns:c16="http://schemas.microsoft.com/office/drawing/2014/chart" uri="{C3380CC4-5D6E-409C-BE32-E72D297353CC}">
              <c16:uniqueId val="{00000000-F399-441C-ACF3-256A4604E8E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57.31</c:v>
                </c:pt>
                <c:pt idx="3">
                  <c:v>57.08</c:v>
                </c:pt>
                <c:pt idx="4">
                  <c:v>56.26</c:v>
                </c:pt>
              </c:numCache>
            </c:numRef>
          </c:val>
          <c:smooth val="0"/>
          <c:extLst>
            <c:ext xmlns:c16="http://schemas.microsoft.com/office/drawing/2014/chart" uri="{C3380CC4-5D6E-409C-BE32-E72D297353CC}">
              <c16:uniqueId val="{00000001-F399-441C-ACF3-256A4604E8E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748.62</c:v>
                </c:pt>
                <c:pt idx="3">
                  <c:v>466.77</c:v>
                </c:pt>
                <c:pt idx="4">
                  <c:v>400.81</c:v>
                </c:pt>
              </c:numCache>
            </c:numRef>
          </c:val>
          <c:extLst>
            <c:ext xmlns:c16="http://schemas.microsoft.com/office/drawing/2014/chart" uri="{C3380CC4-5D6E-409C-BE32-E72D297353CC}">
              <c16:uniqueId val="{00000000-D876-4805-A820-F43F081DF16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273.52</c:v>
                </c:pt>
                <c:pt idx="3">
                  <c:v>274.99</c:v>
                </c:pt>
                <c:pt idx="4">
                  <c:v>282.08999999999997</c:v>
                </c:pt>
              </c:numCache>
            </c:numRef>
          </c:val>
          <c:smooth val="0"/>
          <c:extLst>
            <c:ext xmlns:c16="http://schemas.microsoft.com/office/drawing/2014/chart" uri="{C3380CC4-5D6E-409C-BE32-E72D297353CC}">
              <c16:uniqueId val="{00000001-D876-4805-A820-F43F081DF16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6"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福岡県　古賀市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52">
        <f>データ!S6</f>
        <v>59499</v>
      </c>
      <c r="AM8" s="52"/>
      <c r="AN8" s="52"/>
      <c r="AO8" s="52"/>
      <c r="AP8" s="52"/>
      <c r="AQ8" s="52"/>
      <c r="AR8" s="52"/>
      <c r="AS8" s="52"/>
      <c r="AT8" s="51">
        <f>データ!T6</f>
        <v>42.07</v>
      </c>
      <c r="AU8" s="51"/>
      <c r="AV8" s="51"/>
      <c r="AW8" s="51"/>
      <c r="AX8" s="51"/>
      <c r="AY8" s="51"/>
      <c r="AZ8" s="51"/>
      <c r="BA8" s="51"/>
      <c r="BB8" s="51">
        <f>データ!U6</f>
        <v>1414.29</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2">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2">
      <c r="A10" s="2"/>
      <c r="B10" s="51" t="str">
        <f>データ!N6</f>
        <v>-</v>
      </c>
      <c r="C10" s="51"/>
      <c r="D10" s="51"/>
      <c r="E10" s="51"/>
      <c r="F10" s="51"/>
      <c r="G10" s="51"/>
      <c r="H10" s="51"/>
      <c r="I10" s="51">
        <f>データ!O6</f>
        <v>50.83</v>
      </c>
      <c r="J10" s="51"/>
      <c r="K10" s="51"/>
      <c r="L10" s="51"/>
      <c r="M10" s="51"/>
      <c r="N10" s="51"/>
      <c r="O10" s="51"/>
      <c r="P10" s="51">
        <f>データ!P6</f>
        <v>5.74</v>
      </c>
      <c r="Q10" s="51"/>
      <c r="R10" s="51"/>
      <c r="S10" s="51"/>
      <c r="T10" s="51"/>
      <c r="U10" s="51"/>
      <c r="V10" s="51"/>
      <c r="W10" s="51">
        <f>データ!Q6</f>
        <v>79.069999999999993</v>
      </c>
      <c r="X10" s="51"/>
      <c r="Y10" s="51"/>
      <c r="Z10" s="51"/>
      <c r="AA10" s="51"/>
      <c r="AB10" s="51"/>
      <c r="AC10" s="51"/>
      <c r="AD10" s="52">
        <f>データ!R6</f>
        <v>3040</v>
      </c>
      <c r="AE10" s="52"/>
      <c r="AF10" s="52"/>
      <c r="AG10" s="52"/>
      <c r="AH10" s="52"/>
      <c r="AI10" s="52"/>
      <c r="AJ10" s="52"/>
      <c r="AK10" s="2"/>
      <c r="AL10" s="52">
        <f>データ!V6</f>
        <v>3410</v>
      </c>
      <c r="AM10" s="52"/>
      <c r="AN10" s="52"/>
      <c r="AO10" s="52"/>
      <c r="AP10" s="52"/>
      <c r="AQ10" s="52"/>
      <c r="AR10" s="52"/>
      <c r="AS10" s="52"/>
      <c r="AT10" s="51">
        <f>データ!W6</f>
        <v>0.51</v>
      </c>
      <c r="AU10" s="51"/>
      <c r="AV10" s="51"/>
      <c r="AW10" s="51"/>
      <c r="AX10" s="51"/>
      <c r="AY10" s="51"/>
      <c r="AZ10" s="51"/>
      <c r="BA10" s="51"/>
      <c r="BB10" s="51">
        <f>データ!X6</f>
        <v>6686.27</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115</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oka9Y3oSZCAWE6nJOTg5K04y2PzcbW0OwkXUd8oHQ2Nxv8NRRTJcMvD9fAWb/PXwM7drUmAD6KwPyNENw240LQ==" saltValue="4CwWGOjM8ob5b7mPJgt1C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402231</v>
      </c>
      <c r="D6" s="19">
        <f t="shared" si="3"/>
        <v>46</v>
      </c>
      <c r="E6" s="19">
        <f t="shared" si="3"/>
        <v>17</v>
      </c>
      <c r="F6" s="19">
        <f t="shared" si="3"/>
        <v>5</v>
      </c>
      <c r="G6" s="19">
        <f t="shared" si="3"/>
        <v>0</v>
      </c>
      <c r="H6" s="19" t="str">
        <f t="shared" si="3"/>
        <v>福岡県　古賀市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50.83</v>
      </c>
      <c r="P6" s="20">
        <f t="shared" si="3"/>
        <v>5.74</v>
      </c>
      <c r="Q6" s="20">
        <f t="shared" si="3"/>
        <v>79.069999999999993</v>
      </c>
      <c r="R6" s="20">
        <f t="shared" si="3"/>
        <v>3040</v>
      </c>
      <c r="S6" s="20">
        <f t="shared" si="3"/>
        <v>59499</v>
      </c>
      <c r="T6" s="20">
        <f t="shared" si="3"/>
        <v>42.07</v>
      </c>
      <c r="U6" s="20">
        <f t="shared" si="3"/>
        <v>1414.29</v>
      </c>
      <c r="V6" s="20">
        <f t="shared" si="3"/>
        <v>3410</v>
      </c>
      <c r="W6" s="20">
        <f t="shared" si="3"/>
        <v>0.51</v>
      </c>
      <c r="X6" s="20">
        <f t="shared" si="3"/>
        <v>6686.27</v>
      </c>
      <c r="Y6" s="21" t="str">
        <f>IF(Y7="",NA(),Y7)</f>
        <v>-</v>
      </c>
      <c r="Z6" s="21" t="str">
        <f t="shared" ref="Z6:AH6" si="4">IF(Z7="",NA(),Z7)</f>
        <v>-</v>
      </c>
      <c r="AA6" s="21">
        <f t="shared" si="4"/>
        <v>69.67</v>
      </c>
      <c r="AB6" s="21">
        <f t="shared" si="4"/>
        <v>96.06</v>
      </c>
      <c r="AC6" s="21">
        <f t="shared" si="4"/>
        <v>107.06</v>
      </c>
      <c r="AD6" s="21" t="str">
        <f t="shared" si="4"/>
        <v>-</v>
      </c>
      <c r="AE6" s="21" t="str">
        <f t="shared" si="4"/>
        <v>-</v>
      </c>
      <c r="AF6" s="21">
        <f t="shared" si="4"/>
        <v>103.6</v>
      </c>
      <c r="AG6" s="21">
        <f t="shared" si="4"/>
        <v>106.37</v>
      </c>
      <c r="AH6" s="21">
        <f t="shared" si="4"/>
        <v>106.07</v>
      </c>
      <c r="AI6" s="20" t="str">
        <f>IF(AI7="","",IF(AI7="-","【-】","【"&amp;SUBSTITUTE(TEXT(AI7,"#,##0.00"),"-","△")&amp;"】"))</f>
        <v>【104.16】</v>
      </c>
      <c r="AJ6" s="21" t="str">
        <f>IF(AJ7="",NA(),AJ7)</f>
        <v>-</v>
      </c>
      <c r="AK6" s="21" t="str">
        <f t="shared" ref="AK6:AS6" si="5">IF(AK7="",NA(),AK7)</f>
        <v>-</v>
      </c>
      <c r="AL6" s="21">
        <f t="shared" si="5"/>
        <v>190.37</v>
      </c>
      <c r="AM6" s="21">
        <f t="shared" si="5"/>
        <v>252.32</v>
      </c>
      <c r="AN6" s="20">
        <f t="shared" si="5"/>
        <v>0</v>
      </c>
      <c r="AO6" s="21" t="str">
        <f t="shared" si="5"/>
        <v>-</v>
      </c>
      <c r="AP6" s="21" t="str">
        <f t="shared" si="5"/>
        <v>-</v>
      </c>
      <c r="AQ6" s="21">
        <f t="shared" si="5"/>
        <v>193.99</v>
      </c>
      <c r="AR6" s="21">
        <f t="shared" si="5"/>
        <v>139.02000000000001</v>
      </c>
      <c r="AS6" s="21">
        <f t="shared" si="5"/>
        <v>132.04</v>
      </c>
      <c r="AT6" s="20" t="str">
        <f>IF(AT7="","",IF(AT7="-","【-】","【"&amp;SUBSTITUTE(TEXT(AT7,"#,##0.00"),"-","△")&amp;"】"))</f>
        <v>【128.23】</v>
      </c>
      <c r="AU6" s="21" t="str">
        <f>IF(AU7="",NA(),AU7)</f>
        <v>-</v>
      </c>
      <c r="AV6" s="21" t="str">
        <f t="shared" ref="AV6:BD6" si="6">IF(AV7="",NA(),AV7)</f>
        <v>-</v>
      </c>
      <c r="AW6" s="21">
        <f t="shared" si="6"/>
        <v>79.41</v>
      </c>
      <c r="AX6" s="21">
        <f t="shared" si="6"/>
        <v>61.53</v>
      </c>
      <c r="AY6" s="21">
        <f t="shared" si="6"/>
        <v>187.56</v>
      </c>
      <c r="AZ6" s="21" t="str">
        <f t="shared" si="6"/>
        <v>-</v>
      </c>
      <c r="BA6" s="21" t="str">
        <f t="shared" si="6"/>
        <v>-</v>
      </c>
      <c r="BB6" s="21">
        <f t="shared" si="6"/>
        <v>26.99</v>
      </c>
      <c r="BC6" s="21">
        <f t="shared" si="6"/>
        <v>29.13</v>
      </c>
      <c r="BD6" s="21">
        <f t="shared" si="6"/>
        <v>35.69</v>
      </c>
      <c r="BE6" s="20" t="str">
        <f>IF(BE7="","",IF(BE7="-","【-】","【"&amp;SUBSTITUTE(TEXT(BE7,"#,##0.00"),"-","△")&amp;"】"))</f>
        <v>【34.77】</v>
      </c>
      <c r="BF6" s="21" t="str">
        <f>IF(BF7="",NA(),BF7)</f>
        <v>-</v>
      </c>
      <c r="BG6" s="21" t="str">
        <f t="shared" ref="BG6:BO6" si="7">IF(BG7="",NA(),BG7)</f>
        <v>-</v>
      </c>
      <c r="BH6" s="21">
        <f t="shared" si="7"/>
        <v>6512.33</v>
      </c>
      <c r="BI6" s="21">
        <f t="shared" si="7"/>
        <v>730.34</v>
      </c>
      <c r="BJ6" s="20">
        <f t="shared" si="7"/>
        <v>0</v>
      </c>
      <c r="BK6" s="21" t="str">
        <f t="shared" si="7"/>
        <v>-</v>
      </c>
      <c r="BL6" s="21" t="str">
        <f t="shared" si="7"/>
        <v>-</v>
      </c>
      <c r="BM6" s="21">
        <f t="shared" si="7"/>
        <v>826.83</v>
      </c>
      <c r="BN6" s="21">
        <f t="shared" si="7"/>
        <v>867.83</v>
      </c>
      <c r="BO6" s="21">
        <f t="shared" si="7"/>
        <v>791.76</v>
      </c>
      <c r="BP6" s="20" t="str">
        <f>IF(BP7="","",IF(BP7="-","【-】","【"&amp;SUBSTITUTE(TEXT(BP7,"#,##0.00"),"-","△")&amp;"】"))</f>
        <v>【786.37】</v>
      </c>
      <c r="BQ6" s="21" t="str">
        <f>IF(BQ7="",NA(),BQ7)</f>
        <v>-</v>
      </c>
      <c r="BR6" s="21" t="str">
        <f t="shared" ref="BR6:BZ6" si="8">IF(BR7="",NA(),BR7)</f>
        <v>-</v>
      </c>
      <c r="BS6" s="21">
        <f t="shared" si="8"/>
        <v>19.21</v>
      </c>
      <c r="BT6" s="21">
        <f t="shared" si="8"/>
        <v>31.02</v>
      </c>
      <c r="BU6" s="21">
        <f t="shared" si="8"/>
        <v>36.08</v>
      </c>
      <c r="BV6" s="21" t="str">
        <f t="shared" si="8"/>
        <v>-</v>
      </c>
      <c r="BW6" s="21" t="str">
        <f t="shared" si="8"/>
        <v>-</v>
      </c>
      <c r="BX6" s="21">
        <f t="shared" si="8"/>
        <v>57.31</v>
      </c>
      <c r="BY6" s="21">
        <f t="shared" si="8"/>
        <v>57.08</v>
      </c>
      <c r="BZ6" s="21">
        <f t="shared" si="8"/>
        <v>56.26</v>
      </c>
      <c r="CA6" s="20" t="str">
        <f>IF(CA7="","",IF(CA7="-","【-】","【"&amp;SUBSTITUTE(TEXT(CA7,"#,##0.00"),"-","△")&amp;"】"))</f>
        <v>【60.65】</v>
      </c>
      <c r="CB6" s="21" t="str">
        <f>IF(CB7="",NA(),CB7)</f>
        <v>-</v>
      </c>
      <c r="CC6" s="21" t="str">
        <f t="shared" ref="CC6:CK6" si="9">IF(CC7="",NA(),CC7)</f>
        <v>-</v>
      </c>
      <c r="CD6" s="21">
        <f t="shared" si="9"/>
        <v>748.62</v>
      </c>
      <c r="CE6" s="21">
        <f t="shared" si="9"/>
        <v>466.77</v>
      </c>
      <c r="CF6" s="21">
        <f t="shared" si="9"/>
        <v>400.81</v>
      </c>
      <c r="CG6" s="21" t="str">
        <f t="shared" si="9"/>
        <v>-</v>
      </c>
      <c r="CH6" s="21" t="str">
        <f t="shared" si="9"/>
        <v>-</v>
      </c>
      <c r="CI6" s="21">
        <f t="shared" si="9"/>
        <v>273.52</v>
      </c>
      <c r="CJ6" s="21">
        <f t="shared" si="9"/>
        <v>274.99</v>
      </c>
      <c r="CK6" s="21">
        <f t="shared" si="9"/>
        <v>282.08999999999997</v>
      </c>
      <c r="CL6" s="20" t="str">
        <f>IF(CL7="","",IF(CL7="-","【-】","【"&amp;SUBSTITUTE(TEXT(CL7,"#,##0.00"),"-","△")&amp;"】"))</f>
        <v>【256.97】</v>
      </c>
      <c r="CM6" s="21" t="str">
        <f>IF(CM7="",NA(),CM7)</f>
        <v>-</v>
      </c>
      <c r="CN6" s="21" t="str">
        <f t="shared" ref="CN6:CV6" si="10">IF(CN7="",NA(),CN7)</f>
        <v>-</v>
      </c>
      <c r="CO6" s="21">
        <f t="shared" si="10"/>
        <v>22.52</v>
      </c>
      <c r="CP6" s="21">
        <f t="shared" si="10"/>
        <v>47.48</v>
      </c>
      <c r="CQ6" s="21">
        <f t="shared" si="10"/>
        <v>51.9</v>
      </c>
      <c r="CR6" s="21" t="str">
        <f t="shared" si="10"/>
        <v>-</v>
      </c>
      <c r="CS6" s="21" t="str">
        <f t="shared" si="10"/>
        <v>-</v>
      </c>
      <c r="CT6" s="21">
        <f t="shared" si="10"/>
        <v>50.14</v>
      </c>
      <c r="CU6" s="21">
        <f t="shared" si="10"/>
        <v>54.83</v>
      </c>
      <c r="CV6" s="21">
        <f t="shared" si="10"/>
        <v>66.53</v>
      </c>
      <c r="CW6" s="20" t="str">
        <f>IF(CW7="","",IF(CW7="-","【-】","【"&amp;SUBSTITUTE(TEXT(CW7,"#,##0.00"),"-","△")&amp;"】"))</f>
        <v>【61.14】</v>
      </c>
      <c r="CX6" s="21" t="str">
        <f>IF(CX7="",NA(),CX7)</f>
        <v>-</v>
      </c>
      <c r="CY6" s="21" t="str">
        <f t="shared" ref="CY6:DG6" si="11">IF(CY7="",NA(),CY7)</f>
        <v>-</v>
      </c>
      <c r="CZ6" s="21">
        <f t="shared" si="11"/>
        <v>78.38</v>
      </c>
      <c r="DA6" s="21">
        <f t="shared" si="11"/>
        <v>82.65</v>
      </c>
      <c r="DB6" s="21">
        <f t="shared" si="11"/>
        <v>91.41</v>
      </c>
      <c r="DC6" s="21" t="str">
        <f t="shared" si="11"/>
        <v>-</v>
      </c>
      <c r="DD6" s="21" t="str">
        <f t="shared" si="11"/>
        <v>-</v>
      </c>
      <c r="DE6" s="21">
        <f t="shared" si="11"/>
        <v>84.98</v>
      </c>
      <c r="DF6" s="21">
        <f t="shared" si="11"/>
        <v>84.7</v>
      </c>
      <c r="DG6" s="21">
        <f t="shared" si="11"/>
        <v>84.67</v>
      </c>
      <c r="DH6" s="20" t="str">
        <f>IF(DH7="","",IF(DH7="-","【-】","【"&amp;SUBSTITUTE(TEXT(DH7,"#,##0.00"),"-","△")&amp;"】"))</f>
        <v>【86.91】</v>
      </c>
      <c r="DI6" s="21" t="str">
        <f>IF(DI7="",NA(),DI7)</f>
        <v>-</v>
      </c>
      <c r="DJ6" s="21" t="str">
        <f t="shared" ref="DJ6:DR6" si="12">IF(DJ7="",NA(),DJ7)</f>
        <v>-</v>
      </c>
      <c r="DK6" s="21">
        <f t="shared" si="12"/>
        <v>2.98</v>
      </c>
      <c r="DL6" s="21">
        <f t="shared" si="12"/>
        <v>5.75</v>
      </c>
      <c r="DM6" s="21">
        <f t="shared" si="12"/>
        <v>8.7100000000000009</v>
      </c>
      <c r="DN6" s="21" t="str">
        <f t="shared" si="12"/>
        <v>-</v>
      </c>
      <c r="DO6" s="21" t="str">
        <f t="shared" si="12"/>
        <v>-</v>
      </c>
      <c r="DP6" s="21">
        <f t="shared" si="12"/>
        <v>23.06</v>
      </c>
      <c r="DQ6" s="21">
        <f t="shared" si="12"/>
        <v>20.34</v>
      </c>
      <c r="DR6" s="21">
        <f t="shared" si="12"/>
        <v>21.85</v>
      </c>
      <c r="DS6" s="20" t="str">
        <f>IF(DS7="","",IF(DS7="-","【-】","【"&amp;SUBSTITUTE(TEXT(DS7,"#,##0.00"),"-","△")&amp;"】"))</f>
        <v>【24.95】</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0.25</v>
      </c>
      <c r="EN6" s="21">
        <f t="shared" si="14"/>
        <v>0.05</v>
      </c>
      <c r="EO6" s="20" t="str">
        <f>IF(EO7="","",IF(EO7="-","【-】","【"&amp;SUBSTITUTE(TEXT(EO7,"#,##0.00"),"-","△")&amp;"】"))</f>
        <v>【0.03】</v>
      </c>
    </row>
    <row r="7" spans="1:148" s="22" customFormat="1" x14ac:dyDescent="0.2">
      <c r="A7" s="14"/>
      <c r="B7" s="23">
        <v>2021</v>
      </c>
      <c r="C7" s="23">
        <v>402231</v>
      </c>
      <c r="D7" s="23">
        <v>46</v>
      </c>
      <c r="E7" s="23">
        <v>17</v>
      </c>
      <c r="F7" s="23">
        <v>5</v>
      </c>
      <c r="G7" s="23">
        <v>0</v>
      </c>
      <c r="H7" s="23" t="s">
        <v>96</v>
      </c>
      <c r="I7" s="23" t="s">
        <v>97</v>
      </c>
      <c r="J7" s="23" t="s">
        <v>98</v>
      </c>
      <c r="K7" s="23" t="s">
        <v>99</v>
      </c>
      <c r="L7" s="23" t="s">
        <v>100</v>
      </c>
      <c r="M7" s="23" t="s">
        <v>101</v>
      </c>
      <c r="N7" s="24" t="s">
        <v>102</v>
      </c>
      <c r="O7" s="24">
        <v>50.83</v>
      </c>
      <c r="P7" s="24">
        <v>5.74</v>
      </c>
      <c r="Q7" s="24">
        <v>79.069999999999993</v>
      </c>
      <c r="R7" s="24">
        <v>3040</v>
      </c>
      <c r="S7" s="24">
        <v>59499</v>
      </c>
      <c r="T7" s="24">
        <v>42.07</v>
      </c>
      <c r="U7" s="24">
        <v>1414.29</v>
      </c>
      <c r="V7" s="24">
        <v>3410</v>
      </c>
      <c r="W7" s="24">
        <v>0.51</v>
      </c>
      <c r="X7" s="24">
        <v>6686.27</v>
      </c>
      <c r="Y7" s="24" t="s">
        <v>102</v>
      </c>
      <c r="Z7" s="24" t="s">
        <v>102</v>
      </c>
      <c r="AA7" s="24">
        <v>69.67</v>
      </c>
      <c r="AB7" s="24">
        <v>96.06</v>
      </c>
      <c r="AC7" s="24">
        <v>107.06</v>
      </c>
      <c r="AD7" s="24" t="s">
        <v>102</v>
      </c>
      <c r="AE7" s="24" t="s">
        <v>102</v>
      </c>
      <c r="AF7" s="24">
        <v>103.6</v>
      </c>
      <c r="AG7" s="24">
        <v>106.37</v>
      </c>
      <c r="AH7" s="24">
        <v>106.07</v>
      </c>
      <c r="AI7" s="24">
        <v>104.16</v>
      </c>
      <c r="AJ7" s="24" t="s">
        <v>102</v>
      </c>
      <c r="AK7" s="24" t="s">
        <v>102</v>
      </c>
      <c r="AL7" s="24">
        <v>190.37</v>
      </c>
      <c r="AM7" s="24">
        <v>252.32</v>
      </c>
      <c r="AN7" s="24">
        <v>0</v>
      </c>
      <c r="AO7" s="24" t="s">
        <v>102</v>
      </c>
      <c r="AP7" s="24" t="s">
        <v>102</v>
      </c>
      <c r="AQ7" s="24">
        <v>193.99</v>
      </c>
      <c r="AR7" s="24">
        <v>139.02000000000001</v>
      </c>
      <c r="AS7" s="24">
        <v>132.04</v>
      </c>
      <c r="AT7" s="24">
        <v>128.22999999999999</v>
      </c>
      <c r="AU7" s="24" t="s">
        <v>102</v>
      </c>
      <c r="AV7" s="24" t="s">
        <v>102</v>
      </c>
      <c r="AW7" s="24">
        <v>79.41</v>
      </c>
      <c r="AX7" s="24">
        <v>61.53</v>
      </c>
      <c r="AY7" s="24">
        <v>187.56</v>
      </c>
      <c r="AZ7" s="24" t="s">
        <v>102</v>
      </c>
      <c r="BA7" s="24" t="s">
        <v>102</v>
      </c>
      <c r="BB7" s="24">
        <v>26.99</v>
      </c>
      <c r="BC7" s="24">
        <v>29.13</v>
      </c>
      <c r="BD7" s="24">
        <v>35.69</v>
      </c>
      <c r="BE7" s="24">
        <v>34.770000000000003</v>
      </c>
      <c r="BF7" s="24" t="s">
        <v>102</v>
      </c>
      <c r="BG7" s="24" t="s">
        <v>102</v>
      </c>
      <c r="BH7" s="24">
        <v>6512.33</v>
      </c>
      <c r="BI7" s="24">
        <v>730.34</v>
      </c>
      <c r="BJ7" s="24">
        <v>0</v>
      </c>
      <c r="BK7" s="24" t="s">
        <v>102</v>
      </c>
      <c r="BL7" s="24" t="s">
        <v>102</v>
      </c>
      <c r="BM7" s="24">
        <v>826.83</v>
      </c>
      <c r="BN7" s="24">
        <v>867.83</v>
      </c>
      <c r="BO7" s="24">
        <v>791.76</v>
      </c>
      <c r="BP7" s="24">
        <v>786.37</v>
      </c>
      <c r="BQ7" s="24" t="s">
        <v>102</v>
      </c>
      <c r="BR7" s="24" t="s">
        <v>102</v>
      </c>
      <c r="BS7" s="24">
        <v>19.21</v>
      </c>
      <c r="BT7" s="24">
        <v>31.02</v>
      </c>
      <c r="BU7" s="24">
        <v>36.08</v>
      </c>
      <c r="BV7" s="24" t="s">
        <v>102</v>
      </c>
      <c r="BW7" s="24" t="s">
        <v>102</v>
      </c>
      <c r="BX7" s="24">
        <v>57.31</v>
      </c>
      <c r="BY7" s="24">
        <v>57.08</v>
      </c>
      <c r="BZ7" s="24">
        <v>56.26</v>
      </c>
      <c r="CA7" s="24">
        <v>60.65</v>
      </c>
      <c r="CB7" s="24" t="s">
        <v>102</v>
      </c>
      <c r="CC7" s="24" t="s">
        <v>102</v>
      </c>
      <c r="CD7" s="24">
        <v>748.62</v>
      </c>
      <c r="CE7" s="24">
        <v>466.77</v>
      </c>
      <c r="CF7" s="24">
        <v>400.81</v>
      </c>
      <c r="CG7" s="24" t="s">
        <v>102</v>
      </c>
      <c r="CH7" s="24" t="s">
        <v>102</v>
      </c>
      <c r="CI7" s="24">
        <v>273.52</v>
      </c>
      <c r="CJ7" s="24">
        <v>274.99</v>
      </c>
      <c r="CK7" s="24">
        <v>282.08999999999997</v>
      </c>
      <c r="CL7" s="24">
        <v>256.97000000000003</v>
      </c>
      <c r="CM7" s="24" t="s">
        <v>102</v>
      </c>
      <c r="CN7" s="24" t="s">
        <v>102</v>
      </c>
      <c r="CO7" s="24">
        <v>22.52</v>
      </c>
      <c r="CP7" s="24">
        <v>47.48</v>
      </c>
      <c r="CQ7" s="24">
        <v>51.9</v>
      </c>
      <c r="CR7" s="24" t="s">
        <v>102</v>
      </c>
      <c r="CS7" s="24" t="s">
        <v>102</v>
      </c>
      <c r="CT7" s="24">
        <v>50.14</v>
      </c>
      <c r="CU7" s="24">
        <v>54.83</v>
      </c>
      <c r="CV7" s="24">
        <v>66.53</v>
      </c>
      <c r="CW7" s="24">
        <v>61.14</v>
      </c>
      <c r="CX7" s="24" t="s">
        <v>102</v>
      </c>
      <c r="CY7" s="24" t="s">
        <v>102</v>
      </c>
      <c r="CZ7" s="24">
        <v>78.38</v>
      </c>
      <c r="DA7" s="24">
        <v>82.65</v>
      </c>
      <c r="DB7" s="24">
        <v>91.41</v>
      </c>
      <c r="DC7" s="24" t="s">
        <v>102</v>
      </c>
      <c r="DD7" s="24" t="s">
        <v>102</v>
      </c>
      <c r="DE7" s="24">
        <v>84.98</v>
      </c>
      <c r="DF7" s="24">
        <v>84.7</v>
      </c>
      <c r="DG7" s="24">
        <v>84.67</v>
      </c>
      <c r="DH7" s="24">
        <v>86.91</v>
      </c>
      <c r="DI7" s="24" t="s">
        <v>102</v>
      </c>
      <c r="DJ7" s="24" t="s">
        <v>102</v>
      </c>
      <c r="DK7" s="24">
        <v>2.98</v>
      </c>
      <c r="DL7" s="24">
        <v>5.75</v>
      </c>
      <c r="DM7" s="24">
        <v>8.7100000000000009</v>
      </c>
      <c r="DN7" s="24" t="s">
        <v>102</v>
      </c>
      <c r="DO7" s="24" t="s">
        <v>102</v>
      </c>
      <c r="DP7" s="24">
        <v>23.06</v>
      </c>
      <c r="DQ7" s="24">
        <v>20.34</v>
      </c>
      <c r="DR7" s="24">
        <v>21.85</v>
      </c>
      <c r="DS7" s="24">
        <v>24.95</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0.25</v>
      </c>
      <c r="EN7" s="24">
        <v>0.05</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2022-12-01T01:37:24Z</dcterms:created>
  <dcterms:modified xsi:type="dcterms:W3CDTF">2023-01-16T04:40:47Z</dcterms:modified>
  <cp:category/>
</cp:coreProperties>
</file>