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CO6K/K8sYlaykl1eeOlzMKeYDcJ3oSnvMGEjtCOcIheBw4EsFrt0Kx7F3kByLN3JeUqlyFLVAQBh/YG6ybTWYA==" workbookSaltValue="+sFe66jtqpQ1SV18UXD8VA==" workbookSpinCount="100000" lockStructure="1"/>
  <bookViews>
    <workbookView xWindow="0" yWindow="0" windowWidth="23040" windowHeight="90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<sst xmlns="http://schemas.openxmlformats.org/spreadsheetml/2006/main" count="228" uniqueCount="114">
  <si>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</si>
  <si>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</si>
  <si>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</si>
  <si>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</si>
  <si>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</si>
  <si>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</si>
  <si>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</si>
  <si>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</si>
  <si>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</si>
  <si>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</si>
  <si>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</si>
  <si>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</si>
  <si>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</si>
  <si>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</si>
  <si>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</si>
  <si>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</si>
  <si>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</si>
  <si>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</si>
  <si>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</si>
  <si>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</si>
  <si>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</si>
  <si>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</si>
  <si>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</si>
  <si>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</si>
  <si>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</si>
  <si>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</si>
  <si>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</si>
  <si>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</si>
  <si>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</si>
  <si>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</si>
  <si>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</si>
  <si>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</si>
  <si>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</si>
  <si>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</si>
  <si>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</si>
  <si>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</si>
  <si>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</si>
  <si>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</si>
  <si>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</si>
  <si>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</si>
  <si>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</si>
  <si>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</si>
  <si>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</si>
  <si>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</si>
  <si>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</si>
  <si>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</si>
  <si>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</si>
  <si>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</si>
  <si>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</si>
  <si>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</si>
  <si>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</si>
  <si>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</si>
  <si>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</si>
  <si>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</si>
  <si>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</si>
  <si>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</si>
  <si>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</si>
  <si>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</si>
  <si>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</si>
  <si>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</si>
  <si>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</si>
  <si>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</si>
  <si>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</si>
  <si>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</si>
  <si>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</si>
  <si>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</si>
  <si>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</si>
  <si>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</si>
  <si>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</si>
  <si>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</si>
  <si>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</si>
  <si>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</si>
  <si>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</si>
  <si>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</si>
  <si>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</si>
  <si>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</si>
  <si>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</si>
  <si>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</si>
  <si>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</si>
  <si>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</si>
  <si>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</si>
  <si>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</si>
  <si>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</si>
  <si>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</si>
  <si>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</si>
  <si>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</si>
  <si>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</si>
  <si>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</si>
  <si>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</si>
  <si>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</si>
  <si>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</si>
  <si>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</si>
  <si>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</si>
  <si>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</si>
  <si>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</si>
  <si>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</si>
  <si>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</si>
  <si>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</si>
  <si>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</si>
  <si>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</si>
  <si>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</si>
  <si>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</si>
  <si>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</si>
  <si>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</si>
  <si>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</si>
  <si>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</si>
  <si>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</si>
  <si>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</si>
  <si>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</si>
  <si>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</si>
  <si>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</si>
  <si>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①②経常収支比率は単年度の収支が黒字であることを示す100%を超えており、高いほど利益率が高いことを示すもので、経営は健全であるといえる。また、欠損金は発生していない。
③流動比率は短期的な債務に対する支払能力を示す指数で、類似団体と比較しても高水準となった。
④企業債残高対給水収益比率については、企業債の新規発行は行っていないため、類似団体よりも低い水準である。
⑤⑥給水原価が供給単価を下回り、料金回収率は100%を超えている。これは、給水に係る費用が料金収入で賄えていることを示し、類似団体と比較しても上回っている。
⑦施設利用率については前年度と比較するとやや高い水準となったが、浄水場の施設規模は過大であることを示しているため、見直しが必要である。</t>
    <rPh sb="2" eb="4">
      <t>ケイツネ</t>
    </rPh>
    <rPh sb="4" eb="6">
      <t>シュウシ</t>
    </rPh>
    <rPh sb="6" eb="8">
      <t>ヒリツ</t>
    </rPh>
    <rPh sb="9" eb="12">
      <t>タンネンド</t>
    </rPh>
    <rPh sb="13" eb="15">
      <t>シュウシ</t>
    </rPh>
    <rPh sb="16" eb="18">
      <t>クロジ</t>
    </rPh>
    <rPh sb="24" eb="25">
      <t>シメ</t>
    </rPh>
    <rPh sb="31" eb="32">
      <t>コ</t>
    </rPh>
    <rPh sb="37" eb="38">
      <t>タカ</t>
    </rPh>
    <rPh sb="41" eb="43">
      <t>リエキ</t>
    </rPh>
    <rPh sb="43" eb="44">
      <t>リツ</t>
    </rPh>
    <rPh sb="45" eb="46">
      <t>タカ</t>
    </rPh>
    <rPh sb="50" eb="51">
      <t>シメ</t>
    </rPh>
    <rPh sb="56" eb="58">
      <t>ケイエイ</t>
    </rPh>
    <rPh sb="59" eb="61">
      <t>ケンゼン</t>
    </rPh>
    <rPh sb="72" eb="75">
      <t>ケッソンキン</t>
    </rPh>
    <rPh sb="76" eb="78">
      <t>ハッセイ</t>
    </rPh>
    <rPh sb="86" eb="88">
      <t>リュウドウ</t>
    </rPh>
    <rPh sb="88" eb="90">
      <t>ヒリツ</t>
    </rPh>
    <rPh sb="91" eb="94">
      <t>タンキテキ</t>
    </rPh>
    <rPh sb="95" eb="97">
      <t>サイム</t>
    </rPh>
    <rPh sb="98" eb="99">
      <t>タイ</t>
    </rPh>
    <rPh sb="101" eb="103">
      <t>シハラ</t>
    </rPh>
    <rPh sb="103" eb="105">
      <t>ノウリョク</t>
    </rPh>
    <rPh sb="106" eb="107">
      <t>シメ</t>
    </rPh>
    <rPh sb="108" eb="110">
      <t>シスウ</t>
    </rPh>
    <rPh sb="112" eb="114">
      <t>ルイジ</t>
    </rPh>
    <rPh sb="114" eb="116">
      <t>ダンタイ</t>
    </rPh>
    <rPh sb="117" eb="119">
      <t>ヒカク</t>
    </rPh>
    <rPh sb="122" eb="125">
      <t>コウスイジュン</t>
    </rPh>
    <rPh sb="132" eb="134">
      <t>キギョウ</t>
    </rPh>
    <rPh sb="134" eb="135">
      <t>サイ</t>
    </rPh>
    <rPh sb="135" eb="137">
      <t>ザンダカ</t>
    </rPh>
    <rPh sb="137" eb="138">
      <t>タイ</t>
    </rPh>
    <rPh sb="138" eb="140">
      <t>キュウスイ</t>
    </rPh>
    <rPh sb="140" eb="142">
      <t>シュウエキ</t>
    </rPh>
    <rPh sb="142" eb="144">
      <t>ヒリツ</t>
    </rPh>
    <rPh sb="150" eb="152">
      <t>キギョウ</t>
    </rPh>
    <rPh sb="152" eb="153">
      <t>サイ</t>
    </rPh>
    <rPh sb="154" eb="156">
      <t>シンキ</t>
    </rPh>
    <rPh sb="156" eb="158">
      <t>ハッコウ</t>
    </rPh>
    <rPh sb="159" eb="160">
      <t>オコナ</t>
    </rPh>
    <rPh sb="168" eb="170">
      <t>ルイジ</t>
    </rPh>
    <rPh sb="170" eb="172">
      <t>ダンタイ</t>
    </rPh>
    <rPh sb="175" eb="176">
      <t>ヒク</t>
    </rPh>
    <rPh sb="177" eb="179">
      <t>スイジュン</t>
    </rPh>
    <rPh sb="186" eb="188">
      <t>キュウスイ</t>
    </rPh>
    <rPh sb="188" eb="190">
      <t>ゲンカ</t>
    </rPh>
    <rPh sb="191" eb="193">
      <t>キョウキュウ</t>
    </rPh>
    <rPh sb="193" eb="195">
      <t>タンカ</t>
    </rPh>
    <rPh sb="196" eb="198">
      <t>シタマワ</t>
    </rPh>
    <rPh sb="200" eb="202">
      <t>リョウキン</t>
    </rPh>
    <rPh sb="202" eb="204">
      <t>カイシュウ</t>
    </rPh>
    <rPh sb="204" eb="205">
      <t>リツ</t>
    </rPh>
    <rPh sb="211" eb="212">
      <t>コ</t>
    </rPh>
    <rPh sb="221" eb="223">
      <t>キュウスイ</t>
    </rPh>
    <rPh sb="224" eb="225">
      <t>カカ</t>
    </rPh>
    <rPh sb="226" eb="228">
      <t>ヒヨウ</t>
    </rPh>
    <rPh sb="229" eb="231">
      <t>リョウキン</t>
    </rPh>
    <rPh sb="231" eb="233">
      <t>シュウニュウ</t>
    </rPh>
    <rPh sb="234" eb="235">
      <t>マカナ</t>
    </rPh>
    <rPh sb="242" eb="243">
      <t>シメ</t>
    </rPh>
    <rPh sb="245" eb="247">
      <t>ルイジ</t>
    </rPh>
    <rPh sb="247" eb="249">
      <t>ダンタイ</t>
    </rPh>
    <rPh sb="250" eb="252">
      <t>ヒカク</t>
    </rPh>
    <rPh sb="255" eb="257">
      <t>ウワマワ</t>
    </rPh>
    <rPh sb="264" eb="266">
      <t>シセツ</t>
    </rPh>
    <rPh sb="266" eb="268">
      <t>リヨウ</t>
    </rPh>
    <rPh sb="268" eb="269">
      <t>リツ</t>
    </rPh>
    <rPh sb="274" eb="277">
      <t>ゼンネンド</t>
    </rPh>
    <rPh sb="278" eb="280">
      <t>ヒカク</t>
    </rPh>
    <rPh sb="285" eb="286">
      <t>タカ</t>
    </rPh>
    <rPh sb="287" eb="289">
      <t>スイジュン</t>
    </rPh>
    <rPh sb="295" eb="298">
      <t>ジョウスイジョウ</t>
    </rPh>
    <rPh sb="299" eb="301">
      <t>シセツ</t>
    </rPh>
    <rPh sb="301" eb="303">
      <t>キボ</t>
    </rPh>
    <rPh sb="304" eb="306">
      <t>カダイ</t>
    </rPh>
    <rPh sb="312" eb="313">
      <t>シメ</t>
    </rPh>
    <rPh sb="320" eb="322">
      <t>ミナオ</t>
    </rPh>
    <rPh sb="324" eb="326">
      <t>ヒツヨウ</t>
    </rPh>
    <phoneticPr fontId="4"/>
  </si>
  <si>
    <t>　有形固定資産減価償却率ならび管路経年化率が類似団体平均値を大きく上回る状況が続いている。
これは昭和50年代前半の開発に伴い急激に増加した管路の未更新が原因である。
　持続的な水道事業の維持のため、管路経年化率の目標値を20％と定め、管路更新率をあげ、有形固
定資産減価償却率ならび管路経年化率の改善を図る</t>
    <phoneticPr fontId="4"/>
  </si>
  <si>
    <t>古賀市水道事業は、自己浄水23%、受水77%により給水を賄っており、自己浄水比率及び施設利用率は更なる低下が見込まれる。
令和2年度は、自己浄水率の低下に伴い、取水井を全面廃止し、経営の効率化に努めた。
今後、少子高齢化により給水収益の伸び悩みが見込まれる中、管路老朽化に伴う更新のための費用が必要となってくるため、古賀市水道ビジョンや経営戦略に基づいた計画的かつ効率的な経営を行っていく必要がある。</t>
    <rPh sb="0" eb="3">
      <t>コガシ</t>
    </rPh>
    <rPh sb="3" eb="5">
      <t>スイドウ</t>
    </rPh>
    <rPh sb="5" eb="7">
      <t>ジギョウ</t>
    </rPh>
    <rPh sb="9" eb="11">
      <t>ジコ</t>
    </rPh>
    <rPh sb="11" eb="13">
      <t>ジョウスイ</t>
    </rPh>
    <rPh sb="17" eb="19">
      <t>ジュスイ</t>
    </rPh>
    <rPh sb="25" eb="27">
      <t>キュウスイ</t>
    </rPh>
    <rPh sb="28" eb="29">
      <t>マカナ</t>
    </rPh>
    <rPh sb="34" eb="36">
      <t>ジコ</t>
    </rPh>
    <rPh sb="36" eb="38">
      <t>ジョウスイ</t>
    </rPh>
    <rPh sb="38" eb="40">
      <t>ヒリツ</t>
    </rPh>
    <rPh sb="40" eb="41">
      <t>オヨ</t>
    </rPh>
    <rPh sb="42" eb="44">
      <t>シセツ</t>
    </rPh>
    <rPh sb="44" eb="46">
      <t>リヨウ</t>
    </rPh>
    <rPh sb="46" eb="47">
      <t>リツ</t>
    </rPh>
    <rPh sb="48" eb="49">
      <t>サラ</t>
    </rPh>
    <rPh sb="51" eb="53">
      <t>テイカ</t>
    </rPh>
    <rPh sb="54" eb="56">
      <t>ミコ</t>
    </rPh>
    <rPh sb="61" eb="63">
      <t>レイワ</t>
    </rPh>
    <rPh sb="64" eb="66">
      <t>ネンド</t>
    </rPh>
    <rPh sb="68" eb="70">
      <t>ジコ</t>
    </rPh>
    <rPh sb="70" eb="72">
      <t>ジョウスイ</t>
    </rPh>
    <rPh sb="72" eb="73">
      <t>リツ</t>
    </rPh>
    <rPh sb="74" eb="76">
      <t>テイカ</t>
    </rPh>
    <rPh sb="77" eb="78">
      <t>トモナ</t>
    </rPh>
    <rPh sb="80" eb="82">
      <t>シュスイ</t>
    </rPh>
    <rPh sb="82" eb="83">
      <t>イ</t>
    </rPh>
    <rPh sb="84" eb="86">
      <t>ゼンメン</t>
    </rPh>
    <rPh sb="86" eb="88">
      <t>ハイシ</t>
    </rPh>
    <rPh sb="90" eb="92">
      <t>ケイエイ</t>
    </rPh>
    <rPh sb="93" eb="96">
      <t>コウリツカ</t>
    </rPh>
    <rPh sb="97" eb="98">
      <t>ツト</t>
    </rPh>
    <rPh sb="102" eb="104">
      <t>コンゴ</t>
    </rPh>
    <rPh sb="105" eb="107">
      <t>ショウシ</t>
    </rPh>
    <rPh sb="107" eb="110">
      <t>コウレイカ</t>
    </rPh>
    <rPh sb="113" eb="115">
      <t>キュウスイ</t>
    </rPh>
    <rPh sb="115" eb="117">
      <t>シュウエキ</t>
    </rPh>
    <rPh sb="118" eb="119">
      <t>ノ</t>
    </rPh>
    <rPh sb="120" eb="121">
      <t>ナヤ</t>
    </rPh>
    <rPh sb="123" eb="125">
      <t>ミコ</t>
    </rPh>
    <rPh sb="128" eb="129">
      <t>ナカ</t>
    </rPh>
    <rPh sb="130" eb="132">
      <t>カンロ</t>
    </rPh>
    <rPh sb="132" eb="135">
      <t>ロウキュウカ</t>
    </rPh>
    <rPh sb="136" eb="137">
      <t>トモナ</t>
    </rPh>
    <rPh sb="138" eb="140">
      <t>コウシン</t>
    </rPh>
    <rPh sb="144" eb="146">
      <t>ヒヨウ</t>
    </rPh>
    <rPh sb="147" eb="149">
      <t>ヒツヨウ</t>
    </rPh>
    <rPh sb="168" eb="170">
      <t>ケイエイ</t>
    </rPh>
    <rPh sb="170" eb="172">
      <t>センリャク</t>
    </rPh>
    <rPh sb="173" eb="174">
      <t>モト</t>
    </rPh>
    <rPh sb="177" eb="180">
      <t>ケイカクテキ</t>
    </rPh>
    <rPh sb="182" eb="185">
      <t>コウリツテキ</t>
    </rPh>
    <rPh sb="186" eb="188">
      <t>ケイエイ</t>
    </rPh>
    <rPh sb="189" eb="190">
      <t>オコナ</t>
    </rPh>
    <rPh sb="194" eb="1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</si>
</sst>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0.56000000000000005</c:v>
                </c:pt>
                <c:pt idx="1">
                  <c:v>0.77</c:v>
                </c:pt>
                <c:pt idx="2">
                  <c:v>0.7</c:v>
                </c:pt>
                <c:pt idx="3">
                  <c:v>1.07</c:v>
                </c:pt>
                <c:pt idx="4">
                  <c:v>1.93</c:v>
                </c:pt>
              </c:numCache>
            </c:numRef>
          </c:val>
          <c:extLst>
            <c:ext xmlns:c16="http://schemas.microsoft.com/office/drawing/2014/chart" uri="{C3380CC4-5D6E-409C-BE32-E72D297353CC}">
              <c16:uniqueId val="{00000000-B99E-4723-919F-921F34C6FB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B99E-4723-919F-921F34C6FB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58.95</c:v>
                </c:pt>
                <c:pt idx="1">
                  <c:v>59.68</c:v>
                </c:pt>
                <c:pt idx="2">
                  <c:v>59.59</c:v>
                </c:pt>
                <c:pt idx="3">
                  <c:v>59.4</c:v>
                </c:pt>
                <c:pt idx="4">
                  <c:v>61.54</c:v>
                </c:pt>
              </c:numCache>
            </c:numRef>
          </c:val>
          <c:extLst>
            <c:ext xmlns:c16="http://schemas.microsoft.com/office/drawing/2014/chart" uri="{C3380CC4-5D6E-409C-BE32-E72D297353CC}">
              <c16:uniqueId val="{00000000-5672-49EA-B0B7-3A49C52651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5672-49EA-B0B7-3A49C52651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98.25</c:v>
                </c:pt>
                <c:pt idx="1">
                  <c:v>98.14</c:v>
                </c:pt>
                <c:pt idx="2">
                  <c:v>98.48</c:v>
                </c:pt>
                <c:pt idx="3">
                  <c:v>98.97</c:v>
                </c:pt>
                <c:pt idx="4">
                  <c:v>97.48</c:v>
                </c:pt>
              </c:numCache>
            </c:numRef>
          </c:val>
          <c:extLst>
            <c:ext xmlns:c16="http://schemas.microsoft.com/office/drawing/2014/chart" uri="{C3380CC4-5D6E-409C-BE32-E72D297353CC}">
              <c16:uniqueId val="{00000000-E0E5-4646-93D3-4F52E5379C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E0E5-4646-93D3-4F52E5379C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116.13</c:v>
                </c:pt>
                <c:pt idx="1">
                  <c:v>113.43</c:v>
                </c:pt>
                <c:pt idx="2">
                  <c:v>116.84</c:v>
                </c:pt>
                <c:pt idx="3">
                  <c:v>114.98</c:v>
                </c:pt>
                <c:pt idx="4">
                  <c:v>115.19</c:v>
                </c:pt>
              </c:numCache>
            </c:numRef>
          </c:val>
          <c:extLst>
            <c:ext xmlns:c16="http://schemas.microsoft.com/office/drawing/2014/chart" uri="{C3380CC4-5D6E-409C-BE32-E72D297353CC}">
              <c16:uniqueId val="{00000000-F4A9-44A4-B7F3-A4ADA30773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F4A9-44A4-B7F3-A4ADA30773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54.57</c:v>
                </c:pt>
                <c:pt idx="1">
                  <c:v>56.26</c:v>
                </c:pt>
                <c:pt idx="2">
                  <c:v>57.78</c:v>
                </c:pt>
                <c:pt idx="3">
                  <c:v>58.79</c:v>
                </c:pt>
                <c:pt idx="4">
                  <c:v>59.4</c:v>
                </c:pt>
              </c:numCache>
            </c:numRef>
          </c:val>
          <c:extLst>
            <c:ext xmlns:c16="http://schemas.microsoft.com/office/drawing/2014/chart" uri="{C3380CC4-5D6E-409C-BE32-E72D297353CC}">
              <c16:uniqueId val="{00000000-408F-48D0-AA6E-3D4DA525A47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408F-48D0-AA6E-3D4DA525A47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16.61</c:v>
                </c:pt>
                <c:pt idx="1">
                  <c:v>18.649999999999999</c:v>
                </c:pt>
                <c:pt idx="2">
                  <c:v>18.5</c:v>
                </c:pt>
                <c:pt idx="3">
                  <c:v>21.43</c:v>
                </c:pt>
                <c:pt idx="4">
                  <c:v>1.58</c:v>
                </c:pt>
              </c:numCache>
            </c:numRef>
          </c:val>
          <c:extLst>
            <c:ext xmlns:c16="http://schemas.microsoft.com/office/drawing/2014/chart" uri="{C3380CC4-5D6E-409C-BE32-E72D297353CC}">
              <c16:uniqueId val="{00000000-8291-4061-B2C2-5B5F38947D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8291-4061-B2C2-5B5F38947D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3B-48B6-A3F2-3267C266D4F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5D3B-48B6-A3F2-3267C266D4F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461.95</c:v>
                </c:pt>
                <c:pt idx="1">
                  <c:v>391.41</c:v>
                </c:pt>
                <c:pt idx="2">
                  <c:v>594.71</c:v>
                </c:pt>
                <c:pt idx="3">
                  <c:v>425.67</c:v>
                </c:pt>
                <c:pt idx="4">
                  <c:v>374.27</c:v>
                </c:pt>
              </c:numCache>
            </c:numRef>
          </c:val>
          <c:extLst>
            <c:ext xmlns:c16="http://schemas.microsoft.com/office/drawing/2014/chart" uri="{C3380CC4-5D6E-409C-BE32-E72D297353CC}">
              <c16:uniqueId val="{00000000-1FFF-4C5D-AEDE-37819951C58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1FFF-4C5D-AEDE-37819951C58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305.18</c:v>
                </c:pt>
                <c:pt idx="1">
                  <c:v>280.93</c:v>
                </c:pt>
                <c:pt idx="2">
                  <c:v>260.37</c:v>
                </c:pt>
                <c:pt idx="3">
                  <c:v>240.67</c:v>
                </c:pt>
                <c:pt idx="4">
                  <c:v>218.72</c:v>
                </c:pt>
              </c:numCache>
            </c:numRef>
          </c:val>
          <c:extLst>
            <c:ext xmlns:c16="http://schemas.microsoft.com/office/drawing/2014/chart" uri="{C3380CC4-5D6E-409C-BE32-E72D297353CC}">
              <c16:uniqueId val="{00000000-C7B6-4A01-821E-06011C2203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C7B6-4A01-821E-06011C2203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107.29</c:v>
                </c:pt>
                <c:pt idx="1">
                  <c:v>101.79</c:v>
                </c:pt>
                <c:pt idx="2">
                  <c:v>106.93</c:v>
                </c:pt>
                <c:pt idx="3">
                  <c:v>110.97</c:v>
                </c:pt>
                <c:pt idx="4">
                  <c:v>108.66</c:v>
                </c:pt>
              </c:numCache>
            </c:numRef>
          </c:val>
          <c:extLst>
            <c:ext xmlns:c16="http://schemas.microsoft.com/office/drawing/2014/chart" uri="{C3380CC4-5D6E-409C-BE32-E72D297353CC}">
              <c16:uniqueId val="{00000000-F1B7-4B9F-ABE0-6777D59E52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F1B7-4B9F-ABE0-6777D59E52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202.16</c:v>
                </c:pt>
                <c:pt idx="1">
                  <c:v>213.36</c:v>
                </c:pt>
                <c:pt idx="2">
                  <c:v>202.46</c:v>
                </c:pt>
                <c:pt idx="3">
                  <c:v>193.05</c:v>
                </c:pt>
                <c:pt idx="4">
                  <c:v>194.94</c:v>
                </c:pt>
              </c:numCache>
            </c:numRef>
          </c:val>
          <c:extLst>
            <c:ext xmlns:c16="http://schemas.microsoft.com/office/drawing/2014/chart" uri="{C3380CC4-5D6E-409C-BE32-E72D297353CC}">
              <c16:uniqueId val="{00000000-D4F5-439F-8E51-579ABF7430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D4F5-439F-8E51-579ABF7430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33203125" bestFit="1" customWidth="1"/>
    <col min="81" max="82" width="4.3320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福岡県　古賀市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59645</v>
      </c>
      <c r="AM8" s="61"/>
      <c r="AN8" s="61"/>
      <c r="AO8" s="61"/>
      <c r="AP8" s="61"/>
      <c r="AQ8" s="61"/>
      <c r="AR8" s="61"/>
      <c r="AS8" s="61"/>
      <c r="AT8" s="52">
        <f>データ!$S$6</f>
        <v>42.07</v>
      </c>
      <c r="AU8" s="53"/>
      <c r="AV8" s="53"/>
      <c r="AW8" s="53"/>
      <c r="AX8" s="53"/>
      <c r="AY8" s="53"/>
      <c r="AZ8" s="53"/>
      <c r="BA8" s="53"/>
      <c r="BB8" s="54">
        <f>データ!$T$6</f>
        <v>1417.76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71.489999999999995</v>
      </c>
      <c r="J10" s="53"/>
      <c r="K10" s="53"/>
      <c r="L10" s="53"/>
      <c r="M10" s="53"/>
      <c r="N10" s="53"/>
      <c r="O10" s="64"/>
      <c r="P10" s="54">
        <f>データ!$P$6</f>
        <v>76.72</v>
      </c>
      <c r="Q10" s="54"/>
      <c r="R10" s="54"/>
      <c r="S10" s="54"/>
      <c r="T10" s="54"/>
      <c r="U10" s="54"/>
      <c r="V10" s="54"/>
      <c r="W10" s="61">
        <f>データ!$Q$6</f>
        <v>3920</v>
      </c>
      <c r="X10" s="61"/>
      <c r="Y10" s="61"/>
      <c r="Z10" s="61"/>
      <c r="AA10" s="61"/>
      <c r="AB10" s="61"/>
      <c r="AC10" s="61"/>
      <c r="AD10" s="2"/>
      <c r="AE10" s="2"/>
      <c r="AF10" s="2"/>
      <c r="AG10" s="2"/>
      <c r="AH10" s="4"/>
      <c r="AI10" s="4"/>
      <c r="AJ10" s="4"/>
      <c r="AK10" s="4"/>
      <c r="AL10" s="61">
        <f>データ!$U$6</f>
        <v>45811</v>
      </c>
      <c r="AM10" s="61"/>
      <c r="AN10" s="61"/>
      <c r="AO10" s="61"/>
      <c r="AP10" s="61"/>
      <c r="AQ10" s="61"/>
      <c r="AR10" s="61"/>
      <c r="AS10" s="61"/>
      <c r="AT10" s="52">
        <f>データ!$V$6</f>
        <v>24.25</v>
      </c>
      <c r="AU10" s="53"/>
      <c r="AV10" s="53"/>
      <c r="AW10" s="53"/>
      <c r="AX10" s="53"/>
      <c r="AY10" s="53"/>
      <c r="AZ10" s="53"/>
      <c r="BA10" s="53"/>
      <c r="BB10" s="54">
        <f>データ!$W$6</f>
        <v>1889.11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UaXIbwIVSWhJ+zakCDPJV7rnc8pubYj0GVDb9dD554NIg4EOoZNaWHxkaS4Dx+ilEcNHGG2uJjJGYkzKgLcBQ==" saltValue="dkW/q5irDDqWcONWc660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402231</v>
      </c>
      <c r="D6" s="34">
        <f t="shared" si="3"/>
        <v>46</v>
      </c>
      <c r="E6" s="34">
        <f t="shared" si="3"/>
        <v>1</v>
      </c>
      <c r="F6" s="34">
        <f t="shared" si="3"/>
        <v>0</v>
      </c>
      <c r="G6" s="34">
        <f t="shared" si="3"/>
        <v>1</v>
      </c>
      <c r="H6" s="34" t="str">
        <f t="shared" si="3"/>
        <v>福岡県　古賀市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71.489999999999995</v>
      </c>
      <c r="P6" s="35">
        <f t="shared" si="3"/>
        <v>76.72</v>
      </c>
      <c r="Q6" s="35">
        <f t="shared" si="3"/>
        <v>3920</v>
      </c>
      <c r="R6" s="35">
        <f t="shared" si="3"/>
        <v>59645</v>
      </c>
      <c r="S6" s="35">
        <f t="shared" si="3"/>
        <v>42.07</v>
      </c>
      <c r="T6" s="35">
        <f t="shared" si="3"/>
        <v>1417.76</v>
      </c>
      <c r="U6" s="35">
        <f t="shared" si="3"/>
        <v>45811</v>
      </c>
      <c r="V6" s="35">
        <f t="shared" si="3"/>
        <v>24.25</v>
      </c>
      <c r="W6" s="35">
        <f t="shared" si="3"/>
        <v>1889.11</v>
      </c>
      <c r="X6" s="36">
        <f>IF(X7="",NA(),X7)</f>
        <v>116.13</v>
      </c>
      <c r="Y6" s="36">
        <f t="shared" ref="Y6:AG6" si="4">IF(Y7="",NA(),Y7)</f>
        <v>113.43</v>
      </c>
      <c r="Z6" s="36">
        <f t="shared" si="4"/>
        <v>116.84</v>
      </c>
      <c r="AA6" s="36">
        <f t="shared" si="4"/>
        <v>114.98</v>
      </c>
      <c r="AB6" s="36">
        <f t="shared" si="4"/>
        <v>115.19</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461.95</v>
      </c>
      <c r="AU6" s="36">
        <f t="shared" ref="AU6:BC6" si="6">IF(AU7="",NA(),AU7)</f>
        <v>391.41</v>
      </c>
      <c r="AV6" s="36">
        <f t="shared" si="6"/>
        <v>594.71</v>
      </c>
      <c r="AW6" s="36">
        <f t="shared" si="6"/>
        <v>425.67</v>
      </c>
      <c r="AX6" s="36">
        <f t="shared" si="6"/>
        <v>374.27</v>
      </c>
      <c r="AY6" s="36">
        <f t="shared" si="6"/>
        <v>377.63</v>
      </c>
      <c r="AZ6" s="36">
        <f t="shared" si="6"/>
        <v>357.34</v>
      </c>
      <c r="BA6" s="36">
        <f t="shared" si="6"/>
        <v>366.03</v>
      </c>
      <c r="BB6" s="36">
        <f t="shared" si="6"/>
        <v>365.18</v>
      </c>
      <c r="BC6" s="36">
        <f t="shared" si="6"/>
        <v>327.77</v>
      </c>
      <c r="BD6" s="35" t="str">
        <f>IF(BD7="","",IF(BD7="-","【-】","【"&amp;SUBSTITUTE(TEXT(BD7,"#,##0.00"),"-","△")&amp;"】"))</f>
        <v>【260.31】</v>
      </c>
      <c r="BE6" s="36">
        <f>IF(BE7="",NA(),BE7)</f>
        <v>305.18</v>
      </c>
      <c r="BF6" s="36">
        <f t="shared" ref="BF6:BN6" si="7">IF(BF7="",NA(),BF7)</f>
        <v>280.93</v>
      </c>
      <c r="BG6" s="36">
        <f t="shared" si="7"/>
        <v>260.37</v>
      </c>
      <c r="BH6" s="36">
        <f t="shared" si="7"/>
        <v>240.67</v>
      </c>
      <c r="BI6" s="36">
        <f t="shared" si="7"/>
        <v>218.72</v>
      </c>
      <c r="BJ6" s="36">
        <f t="shared" si="7"/>
        <v>364.71</v>
      </c>
      <c r="BK6" s="36">
        <f t="shared" si="7"/>
        <v>373.69</v>
      </c>
      <c r="BL6" s="36">
        <f t="shared" si="7"/>
        <v>370.12</v>
      </c>
      <c r="BM6" s="36">
        <f t="shared" si="7"/>
        <v>371.65</v>
      </c>
      <c r="BN6" s="36">
        <f t="shared" si="7"/>
        <v>397.1</v>
      </c>
      <c r="BO6" s="35" t="str">
        <f>IF(BO7="","",IF(BO7="-","【-】","【"&amp;SUBSTITUTE(TEXT(BO7,"#,##0.00"),"-","△")&amp;"】"))</f>
        <v>【275.67】</v>
      </c>
      <c r="BP6" s="36">
        <f>IF(BP7="",NA(),BP7)</f>
        <v>107.29</v>
      </c>
      <c r="BQ6" s="36">
        <f t="shared" ref="BQ6:BY6" si="8">IF(BQ7="",NA(),BQ7)</f>
        <v>101.79</v>
      </c>
      <c r="BR6" s="36">
        <f t="shared" si="8"/>
        <v>106.93</v>
      </c>
      <c r="BS6" s="36">
        <f t="shared" si="8"/>
        <v>110.97</v>
      </c>
      <c r="BT6" s="36">
        <f t="shared" si="8"/>
        <v>108.66</v>
      </c>
      <c r="BU6" s="36">
        <f t="shared" si="8"/>
        <v>100.65</v>
      </c>
      <c r="BV6" s="36">
        <f t="shared" si="8"/>
        <v>99.87</v>
      </c>
      <c r="BW6" s="36">
        <f t="shared" si="8"/>
        <v>100.42</v>
      </c>
      <c r="BX6" s="36">
        <f t="shared" si="8"/>
        <v>98.77</v>
      </c>
      <c r="BY6" s="36">
        <f t="shared" si="8"/>
        <v>95.79</v>
      </c>
      <c r="BZ6" s="35" t="str">
        <f>IF(BZ7="","",IF(BZ7="-","【-】","【"&amp;SUBSTITUTE(TEXT(BZ7,"#,##0.00"),"-","△")&amp;"】"))</f>
        <v>【100.05】</v>
      </c>
      <c r="CA6" s="36">
        <f>IF(CA7="",NA(),CA7)</f>
        <v>202.16</v>
      </c>
      <c r="CB6" s="36">
        <f t="shared" ref="CB6:CJ6" si="9">IF(CB7="",NA(),CB7)</f>
        <v>213.36</v>
      </c>
      <c r="CC6" s="36">
        <f t="shared" si="9"/>
        <v>202.46</v>
      </c>
      <c r="CD6" s="36">
        <f t="shared" si="9"/>
        <v>193.05</v>
      </c>
      <c r="CE6" s="36">
        <f t="shared" si="9"/>
        <v>194.94</v>
      </c>
      <c r="CF6" s="36">
        <f t="shared" si="9"/>
        <v>170.19</v>
      </c>
      <c r="CG6" s="36">
        <f t="shared" si="9"/>
        <v>171.81</v>
      </c>
      <c r="CH6" s="36">
        <f t="shared" si="9"/>
        <v>171.67</v>
      </c>
      <c r="CI6" s="36">
        <f t="shared" si="9"/>
        <v>173.67</v>
      </c>
      <c r="CJ6" s="36">
        <f t="shared" si="9"/>
        <v>171.13</v>
      </c>
      <c r="CK6" s="35" t="str">
        <f>IF(CK7="","",IF(CK7="-","【-】","【"&amp;SUBSTITUTE(TEXT(CK7,"#,##0.00"),"-","△")&amp;"】"))</f>
        <v>【166.40】</v>
      </c>
      <c r="CL6" s="36">
        <f>IF(CL7="",NA(),CL7)</f>
        <v>58.95</v>
      </c>
      <c r="CM6" s="36">
        <f t="shared" ref="CM6:CU6" si="10">IF(CM7="",NA(),CM7)</f>
        <v>59.68</v>
      </c>
      <c r="CN6" s="36">
        <f t="shared" si="10"/>
        <v>59.59</v>
      </c>
      <c r="CO6" s="36">
        <f t="shared" si="10"/>
        <v>59.4</v>
      </c>
      <c r="CP6" s="36">
        <f t="shared" si="10"/>
        <v>61.54</v>
      </c>
      <c r="CQ6" s="36">
        <f t="shared" si="10"/>
        <v>59.01</v>
      </c>
      <c r="CR6" s="36">
        <f t="shared" si="10"/>
        <v>60.03</v>
      </c>
      <c r="CS6" s="36">
        <f t="shared" si="10"/>
        <v>59.74</v>
      </c>
      <c r="CT6" s="36">
        <f t="shared" si="10"/>
        <v>59.67</v>
      </c>
      <c r="CU6" s="36">
        <f t="shared" si="10"/>
        <v>60.12</v>
      </c>
      <c r="CV6" s="35" t="str">
        <f>IF(CV7="","",IF(CV7="-","【-】","【"&amp;SUBSTITUTE(TEXT(CV7,"#,##0.00"),"-","△")&amp;"】"))</f>
        <v>【60.69】</v>
      </c>
      <c r="CW6" s="36">
        <f>IF(CW7="",NA(),CW7)</f>
        <v>98.25</v>
      </c>
      <c r="CX6" s="36">
        <f t="shared" ref="CX6:DF6" si="11">IF(CX7="",NA(),CX7)</f>
        <v>98.14</v>
      </c>
      <c r="CY6" s="36">
        <f t="shared" si="11"/>
        <v>98.48</v>
      </c>
      <c r="CZ6" s="36">
        <f t="shared" si="11"/>
        <v>98.97</v>
      </c>
      <c r="DA6" s="36">
        <f t="shared" si="11"/>
        <v>97.48</v>
      </c>
      <c r="DB6" s="36">
        <f t="shared" si="11"/>
        <v>85.37</v>
      </c>
      <c r="DC6" s="36">
        <f t="shared" si="11"/>
        <v>84.81</v>
      </c>
      <c r="DD6" s="36">
        <f t="shared" si="11"/>
        <v>84.8</v>
      </c>
      <c r="DE6" s="36">
        <f t="shared" si="11"/>
        <v>84.6</v>
      </c>
      <c r="DF6" s="36">
        <f t="shared" si="11"/>
        <v>84.24</v>
      </c>
      <c r="DG6" s="35" t="str">
        <f>IF(DG7="","",IF(DG7="-","【-】","【"&amp;SUBSTITUTE(TEXT(DG7,"#,##0.00"),"-","△")&amp;"】"))</f>
        <v>【89.82】</v>
      </c>
      <c r="DH6" s="36">
        <f>IF(DH7="",NA(),DH7)</f>
        <v>54.57</v>
      </c>
      <c r="DI6" s="36">
        <f t="shared" ref="DI6:DQ6" si="12">IF(DI7="",NA(),DI7)</f>
        <v>56.26</v>
      </c>
      <c r="DJ6" s="36">
        <f t="shared" si="12"/>
        <v>57.78</v>
      </c>
      <c r="DK6" s="36">
        <f t="shared" si="12"/>
        <v>58.79</v>
      </c>
      <c r="DL6" s="36">
        <f t="shared" si="12"/>
        <v>59.4</v>
      </c>
      <c r="DM6" s="36">
        <f t="shared" si="12"/>
        <v>46.9</v>
      </c>
      <c r="DN6" s="36">
        <f t="shared" si="12"/>
        <v>47.28</v>
      </c>
      <c r="DO6" s="36">
        <f t="shared" si="12"/>
        <v>47.66</v>
      </c>
      <c r="DP6" s="36">
        <f t="shared" si="12"/>
        <v>48.17</v>
      </c>
      <c r="DQ6" s="36">
        <f t="shared" si="12"/>
        <v>48.83</v>
      </c>
      <c r="DR6" s="35" t="str">
        <f>IF(DR7="","",IF(DR7="-","【-】","【"&amp;SUBSTITUTE(TEXT(DR7,"#,##0.00"),"-","△")&amp;"】"))</f>
        <v>【50.19】</v>
      </c>
      <c r="DS6" s="36">
        <f>IF(DS7="",NA(),DS7)</f>
        <v>16.61</v>
      </c>
      <c r="DT6" s="36">
        <f t="shared" ref="DT6:EB6" si="13">IF(DT7="",NA(),DT7)</f>
        <v>18.649999999999999</v>
      </c>
      <c r="DU6" s="36">
        <f t="shared" si="13"/>
        <v>18.5</v>
      </c>
      <c r="DV6" s="36">
        <f t="shared" si="13"/>
        <v>21.43</v>
      </c>
      <c r="DW6" s="36">
        <f t="shared" si="13"/>
        <v>1.58</v>
      </c>
      <c r="DX6" s="36">
        <f t="shared" si="13"/>
        <v>12.03</v>
      </c>
      <c r="DY6" s="36">
        <f t="shared" si="13"/>
        <v>12.19</v>
      </c>
      <c r="DZ6" s="36">
        <f t="shared" si="13"/>
        <v>15.1</v>
      </c>
      <c r="EA6" s="36">
        <f t="shared" si="13"/>
        <v>17.12</v>
      </c>
      <c r="EB6" s="36">
        <f t="shared" si="13"/>
        <v>18.18</v>
      </c>
      <c r="EC6" s="35" t="str">
        <f>IF(EC7="","",IF(EC7="-","【-】","【"&amp;SUBSTITUTE(TEXT(EC7,"#,##0.00"),"-","△")&amp;"】"))</f>
        <v>【20.63】</v>
      </c>
      <c r="ED6" s="36">
        <f>IF(ED7="",NA(),ED7)</f>
        <v>0.56000000000000005</v>
      </c>
      <c r="EE6" s="36">
        <f t="shared" ref="EE6:EM6" si="14">IF(EE7="",NA(),EE7)</f>
        <v>0.77</v>
      </c>
      <c r="EF6" s="36">
        <f t="shared" si="14"/>
        <v>0.7</v>
      </c>
      <c r="EG6" s="36">
        <f t="shared" si="14"/>
        <v>1.07</v>
      </c>
      <c r="EH6" s="36">
        <f t="shared" si="14"/>
        <v>1.93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402231</v>
      </c>
      <c r="D7" s="38">
        <v>46</v>
      </c>
      <c r="E7" s="38">
        <v>1</v>
      </c>
      <c r="F7" s="38">
        <v>0</v>
      </c>
      <c r="G7" s="38">
        <v>1</v>
      </c>
      <c r="H7" s="38" t="s">
        <v>93</v>
      </c>
      <c r="I7" s="38" t="s">
        <v>94</v>
      </c>
      <c r="J7" s="38" t="s">
        <v>95</v>
      </c>
      <c r="K7" s="38" t="s">
        <v>96</v>
      </c>
      <c r="L7" s="38" t="s">
        <v>97</v>
      </c>
      <c r="M7" s="38" t="s">
        <v>98</v>
      </c>
      <c r="N7" s="39" t="s">
        <v>99</v>
      </c>
      <c r="O7" s="39">
        <v>71.489999999999995</v>
      </c>
      <c r="P7" s="39">
        <v>76.72</v>
      </c>
      <c r="Q7" s="39">
        <v>3920</v>
      </c>
      <c r="R7" s="39">
        <v>59645</v>
      </c>
      <c r="S7" s="39">
        <v>42.07</v>
      </c>
      <c r="T7" s="39">
        <v>1417.76</v>
      </c>
      <c r="U7" s="39">
        <v>45811</v>
      </c>
      <c r="V7" s="39">
        <v>24.25</v>
      </c>
      <c r="W7" s="39">
        <v>1889.11</v>
      </c>
      <c r="X7" s="39">
        <v>116.13</v>
      </c>
      <c r="Y7" s="39">
        <v>113.43</v>
      </c>
      <c r="Z7" s="39">
        <v>116.84</v>
      </c>
      <c r="AA7" s="39">
        <v>114.98</v>
      </c>
      <c r="AB7" s="39">
        <v>115.19</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461.95</v>
      </c>
      <c r="AU7" s="39">
        <v>391.41</v>
      </c>
      <c r="AV7" s="39">
        <v>594.71</v>
      </c>
      <c r="AW7" s="39">
        <v>425.67</v>
      </c>
      <c r="AX7" s="39">
        <v>374.27</v>
      </c>
      <c r="AY7" s="39">
        <v>377.63</v>
      </c>
      <c r="AZ7" s="39">
        <v>357.34</v>
      </c>
      <c r="BA7" s="39">
        <v>366.03</v>
      </c>
      <c r="BB7" s="39">
        <v>365.18</v>
      </c>
      <c r="BC7" s="39">
        <v>327.77</v>
      </c>
      <c r="BD7" s="39">
        <v>260.31</v>
      </c>
      <c r="BE7" s="39">
        <v>305.18</v>
      </c>
      <c r="BF7" s="39">
        <v>280.93</v>
      </c>
      <c r="BG7" s="39">
        <v>260.37</v>
      </c>
      <c r="BH7" s="39">
        <v>240.67</v>
      </c>
      <c r="BI7" s="39">
        <v>218.72</v>
      </c>
      <c r="BJ7" s="39">
        <v>364.71</v>
      </c>
      <c r="BK7" s="39">
        <v>373.69</v>
      </c>
      <c r="BL7" s="39">
        <v>370.12</v>
      </c>
      <c r="BM7" s="39">
        <v>371.65</v>
      </c>
      <c r="BN7" s="39">
        <v>397.1</v>
      </c>
      <c r="BO7" s="39">
        <v>275.67</v>
      </c>
      <c r="BP7" s="39">
        <v>107.29</v>
      </c>
      <c r="BQ7" s="39">
        <v>101.79</v>
      </c>
      <c r="BR7" s="39">
        <v>106.93</v>
      </c>
      <c r="BS7" s="39">
        <v>110.97</v>
      </c>
      <c r="BT7" s="39">
        <v>108.66</v>
      </c>
      <c r="BU7" s="39">
        <v>100.65</v>
      </c>
      <c r="BV7" s="39">
        <v>99.87</v>
      </c>
      <c r="BW7" s="39">
        <v>100.42</v>
      </c>
      <c r="BX7" s="39">
        <v>98.77</v>
      </c>
      <c r="BY7" s="39">
        <v>95.79</v>
      </c>
      <c r="BZ7" s="39">
        <v>100.05</v>
      </c>
      <c r="CA7" s="39">
        <v>202.16</v>
      </c>
      <c r="CB7" s="39">
        <v>213.36</v>
      </c>
      <c r="CC7" s="39">
        <v>202.46</v>
      </c>
      <c r="CD7" s="39">
        <v>193.05</v>
      </c>
      <c r="CE7" s="39">
        <v>194.94</v>
      </c>
      <c r="CF7" s="39">
        <v>170.19</v>
      </c>
      <c r="CG7" s="39">
        <v>171.81</v>
      </c>
      <c r="CH7" s="39">
        <v>171.67</v>
      </c>
      <c r="CI7" s="39">
        <v>173.67</v>
      </c>
      <c r="CJ7" s="39">
        <v>171.13</v>
      </c>
      <c r="CK7" s="39">
        <v>166.4</v>
      </c>
      <c r="CL7" s="39">
        <v>58.95</v>
      </c>
      <c r="CM7" s="39">
        <v>59.68</v>
      </c>
      <c r="CN7" s="39">
        <v>59.59</v>
      </c>
      <c r="CO7" s="39">
        <v>59.4</v>
      </c>
      <c r="CP7" s="39">
        <v>61.54</v>
      </c>
      <c r="CQ7" s="39">
        <v>59.01</v>
      </c>
      <c r="CR7" s="39">
        <v>60.03</v>
      </c>
      <c r="CS7" s="39">
        <v>59.74</v>
      </c>
      <c r="CT7" s="39">
        <v>59.67</v>
      </c>
      <c r="CU7" s="39">
        <v>60.12</v>
      </c>
      <c r="CV7" s="39">
        <v>60.69</v>
      </c>
      <c r="CW7" s="39">
        <v>98.25</v>
      </c>
      <c r="CX7" s="39">
        <v>98.14</v>
      </c>
      <c r="CY7" s="39">
        <v>98.48</v>
      </c>
      <c r="CZ7" s="39">
        <v>98.97</v>
      </c>
      <c r="DA7" s="39">
        <v>97.48</v>
      </c>
      <c r="DB7" s="39">
        <v>85.37</v>
      </c>
      <c r="DC7" s="39">
        <v>84.81</v>
      </c>
      <c r="DD7" s="39">
        <v>84.8</v>
      </c>
      <c r="DE7" s="39">
        <v>84.6</v>
      </c>
      <c r="DF7" s="39">
        <v>84.24</v>
      </c>
      <c r="DG7" s="39">
        <v>89.82</v>
      </c>
      <c r="DH7" s="39">
        <v>54.57</v>
      </c>
      <c r="DI7" s="39">
        <v>56.26</v>
      </c>
      <c r="DJ7" s="39">
        <v>57.78</v>
      </c>
      <c r="DK7" s="39">
        <v>58.79</v>
      </c>
      <c r="DL7" s="39">
        <v>59.4</v>
      </c>
      <c r="DM7" s="39">
        <v>46.9</v>
      </c>
      <c r="DN7" s="39">
        <v>47.28</v>
      </c>
      <c r="DO7" s="39">
        <v>47.66</v>
      </c>
      <c r="DP7" s="39">
        <v>48.17</v>
      </c>
      <c r="DQ7" s="39">
        <v>48.83</v>
      </c>
      <c r="DR7" s="39">
        <v>50.19</v>
      </c>
      <c r="DS7" s="39">
        <v>16.61</v>
      </c>
      <c r="DT7" s="39">
        <v>18.649999999999999</v>
      </c>
      <c r="DU7" s="39">
        <v>18.5</v>
      </c>
      <c r="DV7" s="39">
        <v>21.43</v>
      </c>
      <c r="DW7" s="39">
        <v>1.58</v>
      </c>
      <c r="DX7" s="39">
        <v>12.03</v>
      </c>
      <c r="DY7" s="39">
        <v>12.19</v>
      </c>
      <c r="DZ7" s="39">
        <v>15.1</v>
      </c>
      <c r="EA7" s="39">
        <v>17.12</v>
      </c>
      <c r="EB7" s="39">
        <v>18.18</v>
      </c>
      <c r="EC7" s="39">
        <v>20.63</v>
      </c>
      <c r="ED7" s="39">
        <v>0.56000000000000005</v>
      </c>
      <c r="EE7" s="39">
        <v>0.77</v>
      </c>
      <c r="EF7" s="39">
        <v>0.7</v>
      </c>
      <c r="EG7" s="39">
        <v>1.07</v>
      </c>
      <c r="EH7" s="39">
        <v>1.93</v>
      </c>
      <c r="EI7" s="39">
        <v>0.61</v>
      </c>
      <c r="EJ7" s="39">
        <v>0.51</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2021-12-03T06:57:25Z</dcterms:created>
  <dcterms:modified xsi:type="dcterms:W3CDTF">2022-03-02T03:02:07Z</dcterms:modified>
  <cp:category/>
</cp:coreProperties>
</file>