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791\Desktop\240130公営企業に係る経営比較分析表（令和４年度決算）の分析等について\回答\"/>
    </mc:Choice>
  </mc:AlternateContent>
  <workbookProtection workbookAlgorithmName="SHA-512" workbookHashValue="DzTixYFoxgvGaZbqf/FQHPSRFPLVD+7m0aZ2MifdI16tQm/nhEEYId4Kewb29nS13bJsIaPSaAl8ZKT8naReTw==" workbookSaltValue="IBeelbOo1R0GznlMHn4Csw==" workbookSpinCount="100000" lockStructure="1"/>
  <bookViews>
    <workbookView xWindow="0" yWindow="0" windowWidth="20328" windowHeight="64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<sst xmlns="http://schemas.openxmlformats.org/spreadsheetml/2006/main" count="253" uniqueCount="117">
  <si>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</si>
  <si>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</si>
  <si>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</si>
  <si>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</si>
  <si>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</si>
  <si>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</si>
  <si>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</si>
  <si>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</si>
  <si>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</si>
  <si>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</si>
  <si>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</si>
  <si>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</si>
  <si>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</si>
  <si>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</si>
  <si>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</si>
  <si>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</si>
  <si>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</si>
  <si>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</si>
  <si>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</si>
  <si>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</si>
  <si>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</si>
  <si>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</si>
  <si>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</si>
  <si>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</si>
  <si>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</si>
  <si>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</si>
  <si>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</si>
  <si>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</si>
  <si>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</si>
  <si>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</si>
  <si>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</si>
  <si>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</si>
  <si>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</si>
  <si>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</si>
  <si>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</si>
  <si>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</si>
  <si>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</si>
  <si>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</si>
  <si>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</si>
  <si>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</si>
  <si>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</si>
  <si>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</si>
  <si>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</si>
  <si>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</si>
  <si>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</si>
  <si>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</si>
  <si>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</si>
  <si>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</si>
  <si>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</si>
  <si>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</si>
  <si>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</si>
  <si>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</si>
  <si>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</si>
  <si>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</si>
  <si>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</si>
  <si>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</si>
  <si>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</si>
  <si>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</si>
  <si>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</si>
  <si>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</si>
  <si>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</si>
  <si>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</si>
  <si>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</si>
  <si>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</si>
  <si>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</si>
  <si>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</si>
  <si>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</si>
  <si>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</si>
  <si>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</si>
  <si>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</si>
  <si>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</si>
  <si>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</si>
  <si>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</si>
  <si>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</si>
  <si>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</si>
  <si>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</si>
  <si>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</si>
  <si>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</si>
  <si>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</si>
  <si>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</si>
  <si>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</si>
  <si>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</si>
  <si>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</si>
  <si>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</si>
  <si>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</si>
  <si>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</si>
  <si>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</si>
  <si>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</si>
  <si>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</si>
  <si>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</si>
  <si>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</si>
  <si>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</si>
  <si>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</si>
  <si>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</si>
  <si>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</si>
  <si>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</si>
  <si>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古賀市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</si>
  <si>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</si>
  <si>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</si>
  <si>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</si>
  <si>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</si>
  <si>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</si>
  <si>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</si>
  <si>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</si>
  <si>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</si>
  <si>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</si>
  <si>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</si>
  <si>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</si>
  <si>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</si>
  <si>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</si>
  <si>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</si>
  <si>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</si>
  <si>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</si>
  <si>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</si>
  <si>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当事業は令和元年度から地方公営企業法を適用したため、開始貸借対照表における減価償却費がゼロとなっており、資産の老朽化度合の実態よりも数値が低く算定されていることから、有形固定資産減価償却率については、類似団体平均値よりも低くなっている。しかしながら、②管渠老朽化率は全国平均より低いものの類似団体平均値よりも高く、③管渠改善率は類似団体平均値よりも低くなっている。
現在、ストックマネジメント計画に基づき、計画的に施設の老朽化対策を推進しているところであり、今後も、計画的な修繕・改築・更新を推進していく。</t>
    <phoneticPr fontId="4"/>
  </si>
  <si>
    <t>　施設の老朽化が進んでおり、維持補修に係る経費についても増加傾向にある。そのため、老朽化施設の更新や管渠の整備については、地域の実情や経済性に応じた効率的で適切な整備手法を選定し、計画的に進めていくと共に、資金計画を適正に管理し、流動比率を注視しながら経営を行っていく必要がある。さらに、令和4年度に改定した経営戦略をPDCAサイクルにより毎年検証し、経営基盤強化と財政マネジメント向上に向けた取り組みを実施し、経営状況の更なる改善を図る。
　しかしながら、経費回収率は100%を上回っているものの、汚水処理費の増加に伴い、年々低下傾向にある。また、内部留保資金の確保も必要なってきており、今後、経営改善に向けて、支出の抑制だけでは限界が来ており、使用料など収入の増加に向けた検討も必要となっている。</t>
    <rPh sb="1" eb="3">
      <t>シセツ</t>
    </rPh>
    <rPh sb="4" eb="7">
      <t>ロウキュウカ</t>
    </rPh>
    <rPh sb="8" eb="9">
      <t>スス</t>
    </rPh>
    <rPh sb="14" eb="18">
      <t>イジホシュウ</t>
    </rPh>
    <rPh sb="19" eb="20">
      <t>カカ</t>
    </rPh>
    <rPh sb="21" eb="23">
      <t>ケイヒ</t>
    </rPh>
    <rPh sb="28" eb="32">
      <t>ゾウカケイコウ</t>
    </rPh>
    <rPh sb="229" eb="234">
      <t>ケイヒカイシュウリツ</t>
    </rPh>
    <rPh sb="240" eb="242">
      <t>ウワマワ</t>
    </rPh>
    <rPh sb="250" eb="255">
      <t>オスイショリヒ</t>
    </rPh>
    <rPh sb="256" eb="258">
      <t>ゾウカ</t>
    </rPh>
    <rPh sb="259" eb="260">
      <t>トモナ</t>
    </rPh>
    <rPh sb="262" eb="264">
      <t>ネンネン</t>
    </rPh>
    <rPh sb="264" eb="266">
      <t>テイカ</t>
    </rPh>
    <rPh sb="266" eb="268">
      <t>ケイコウ</t>
    </rPh>
    <rPh sb="275" eb="281">
      <t>ナイブリュウホシキン</t>
    </rPh>
    <rPh sb="282" eb="284">
      <t>カクホ</t>
    </rPh>
    <rPh sb="285" eb="287">
      <t>ヒツヨウ</t>
    </rPh>
    <rPh sb="295" eb="297">
      <t>コンゴ</t>
    </rPh>
    <rPh sb="303" eb="304">
      <t>ム</t>
    </rPh>
    <rPh sb="307" eb="309">
      <t>シシュツ</t>
    </rPh>
    <rPh sb="310" eb="312">
      <t>ヨクセイ</t>
    </rPh>
    <rPh sb="316" eb="318">
      <t>ゲンカイ</t>
    </rPh>
    <rPh sb="319" eb="320">
      <t>キ</t>
    </rPh>
    <rPh sb="324" eb="327">
      <t>シヨウリョウ</t>
    </rPh>
    <rPh sb="329" eb="331">
      <t>シュウニュウ</t>
    </rPh>
    <rPh sb="332" eb="334">
      <t>ゾウカ</t>
    </rPh>
    <rPh sb="335" eb="336">
      <t>ム</t>
    </rPh>
    <rPh sb="338" eb="340">
      <t>ケントウ</t>
    </rPh>
    <rPh sb="341" eb="343">
      <t>ヒツヨウ</t>
    </rPh>
    <phoneticPr fontId="4"/>
  </si>
  <si>
    <t>①経常収支比率は100％以上あり、この状況を引き続き維持できるよう経営改善を推進していく。②累積欠損金は発生しておらず、良好である。③流動比率は類似団体平均値よりも低いため、財政上の安全性向上に向け、内部留保資金を増やす必要がある。④企業債残高対事業規模比率は類似団体平均値と同程度となった。引き続き計画的な償還を実施するとともに、企業債の償還とバランスを取りながら、企業債借入を必要とする建設改良工事の実施を図る。⑤経費回収率は汚水処理費の増加に伴い低下しているものの、100％を超え、類似団体平均値よりも高く良好である。引き続き効率的な経営を推進していく。⑥汚水処理原価は、昨年度より上昇し、類似団体平均値を上回った。引き続き投資の効率化や維持管理費の削減等に努めていく。⑦施設利用率については類似団体平均値より高い水準にあり、処理場の処理能力に余裕があるため、適正な汚水処理が可能な状況である。今後、農業集落排水管渠の接続も含め効率化を検討し、規模に合わせた適正な処理を行っていく。⑧水洗化率は、類似団体平均値を若干下回っているが、合併処理浄化槽設置補助と下水管渠整備の適正なバランスをとりながら更なる向上を目指す。
以上の各指標の分析を踏まえ、効率的で健全な経営に向け企業努力を続けていく必要がある。</t>
    <rPh sb="215" eb="220">
      <t>オスイショリヒ</t>
    </rPh>
    <rPh sb="221" eb="223">
      <t>ゾウカ</t>
    </rPh>
    <rPh sb="224" eb="225">
      <t>トモナ</t>
    </rPh>
    <rPh sb="226" eb="228">
      <t>テイカ</t>
    </rPh>
    <rPh sb="306" eb="308">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</si>
</sst>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0.25</c:v>
                </c:pt>
                <c:pt idx="2">
                  <c:v>0.14000000000000001</c:v>
                </c:pt>
                <c:pt idx="3">
                  <c:v>0.1</c:v>
                </c:pt>
                <c:pt idx="4">
                  <c:v>0.01</c:v>
                </c:pt>
              </c:numCache>
            </c:numRef>
          </c:val>
          <c:extLst>
            <c:ext xmlns:c16="http://schemas.microsoft.com/office/drawing/2014/chart" uri="{C3380CC4-5D6E-409C-BE32-E72D297353CC}">
              <c16:uniqueId val="{00000000-9BC2-4744-B105-606BCE22FAE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0.12</c:v>
                </c:pt>
                <c:pt idx="2">
                  <c:v>0.08</c:v>
                </c:pt>
                <c:pt idx="3">
                  <c:v>0.24</c:v>
                </c:pt>
                <c:pt idx="4">
                  <c:v>0.14000000000000001</c:v>
                </c:pt>
              </c:numCache>
            </c:numRef>
          </c:val>
          <c:smooth val="0"/>
          <c:extLst>
            <c:ext xmlns:c16="http://schemas.microsoft.com/office/drawing/2014/chart" uri="{C3380CC4-5D6E-409C-BE32-E72D297353CC}">
              <c16:uniqueId val="{00000001-9BC2-4744-B105-606BCE22FAE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64.41</c:v>
                </c:pt>
                <c:pt idx="2">
                  <c:v>68.010000000000005</c:v>
                </c:pt>
                <c:pt idx="3">
                  <c:v>66.69</c:v>
                </c:pt>
                <c:pt idx="4">
                  <c:v>68.239999999999995</c:v>
                </c:pt>
              </c:numCache>
            </c:numRef>
          </c:val>
          <c:extLst>
            <c:ext xmlns:c16="http://schemas.microsoft.com/office/drawing/2014/chart" uri="{C3380CC4-5D6E-409C-BE32-E72D297353CC}">
              <c16:uniqueId val="{00000000-519E-4503-9CDD-25521C9A9FB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57.04</c:v>
                </c:pt>
                <c:pt idx="2">
                  <c:v>60.78</c:v>
                </c:pt>
                <c:pt idx="3">
                  <c:v>59.96</c:v>
                </c:pt>
                <c:pt idx="4">
                  <c:v>59.9</c:v>
                </c:pt>
              </c:numCache>
            </c:numRef>
          </c:val>
          <c:smooth val="0"/>
          <c:extLst>
            <c:ext xmlns:c16="http://schemas.microsoft.com/office/drawing/2014/chart" uri="{C3380CC4-5D6E-409C-BE32-E72D297353CC}">
              <c16:uniqueId val="{00000001-519E-4503-9CDD-25521C9A9FB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91.8</c:v>
                </c:pt>
                <c:pt idx="2">
                  <c:v>93.03</c:v>
                </c:pt>
                <c:pt idx="3">
                  <c:v>93.4</c:v>
                </c:pt>
                <c:pt idx="4">
                  <c:v>93.49</c:v>
                </c:pt>
              </c:numCache>
            </c:numRef>
          </c:val>
          <c:extLst>
            <c:ext xmlns:c16="http://schemas.microsoft.com/office/drawing/2014/chart" uri="{C3380CC4-5D6E-409C-BE32-E72D297353CC}">
              <c16:uniqueId val="{00000000-A346-4F82-92A0-834605B4331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93.73</c:v>
                </c:pt>
                <c:pt idx="2">
                  <c:v>94.17</c:v>
                </c:pt>
                <c:pt idx="3">
                  <c:v>94.27</c:v>
                </c:pt>
                <c:pt idx="4">
                  <c:v>94.46</c:v>
                </c:pt>
              </c:numCache>
            </c:numRef>
          </c:val>
          <c:smooth val="0"/>
          <c:extLst>
            <c:ext xmlns:c16="http://schemas.microsoft.com/office/drawing/2014/chart" uri="{C3380CC4-5D6E-409C-BE32-E72D297353CC}">
              <c16:uniqueId val="{00000001-A346-4F82-92A0-834605B4331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102.07</c:v>
                </c:pt>
                <c:pt idx="2">
                  <c:v>104.88</c:v>
                </c:pt>
                <c:pt idx="3">
                  <c:v>113.02</c:v>
                </c:pt>
                <c:pt idx="4">
                  <c:v>101.97</c:v>
                </c:pt>
              </c:numCache>
            </c:numRef>
          </c:val>
          <c:extLst>
            <c:ext xmlns:c16="http://schemas.microsoft.com/office/drawing/2014/chart" uri="{C3380CC4-5D6E-409C-BE32-E72D297353CC}">
              <c16:uniqueId val="{00000000-A959-4679-9402-1ECED79CAC5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106.32</c:v>
                </c:pt>
                <c:pt idx="2">
                  <c:v>106.67</c:v>
                </c:pt>
                <c:pt idx="3">
                  <c:v>106.9</c:v>
                </c:pt>
                <c:pt idx="4">
                  <c:v>106.74</c:v>
                </c:pt>
              </c:numCache>
            </c:numRef>
          </c:val>
          <c:smooth val="0"/>
          <c:extLst>
            <c:ext xmlns:c16="http://schemas.microsoft.com/office/drawing/2014/chart" uri="{C3380CC4-5D6E-409C-BE32-E72D297353CC}">
              <c16:uniqueId val="{00000001-A959-4679-9402-1ECED79CAC5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5.0599999999999996</c:v>
                </c:pt>
                <c:pt idx="2">
                  <c:v>9.9</c:v>
                </c:pt>
                <c:pt idx="3">
                  <c:v>14.02</c:v>
                </c:pt>
                <c:pt idx="4">
                  <c:v>18.04</c:v>
                </c:pt>
              </c:numCache>
            </c:numRef>
          </c:val>
          <c:extLst>
            <c:ext xmlns:c16="http://schemas.microsoft.com/office/drawing/2014/chart" uri="{C3380CC4-5D6E-409C-BE32-E72D297353CC}">
              <c16:uniqueId val="{00000000-18C8-48C7-B3B2-ACDFC466B88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21.22</c:v>
                </c:pt>
                <c:pt idx="2">
                  <c:v>23.25</c:v>
                </c:pt>
                <c:pt idx="3">
                  <c:v>25.2</c:v>
                </c:pt>
                <c:pt idx="4">
                  <c:v>27.42</c:v>
                </c:pt>
              </c:numCache>
            </c:numRef>
          </c:val>
          <c:smooth val="0"/>
          <c:extLst>
            <c:ext xmlns:c16="http://schemas.microsoft.com/office/drawing/2014/chart" uri="{C3380CC4-5D6E-409C-BE32-E72D297353CC}">
              <c16:uniqueId val="{00000001-18C8-48C7-B3B2-ACDFC466B88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2.72</c:v>
                </c:pt>
                <c:pt idx="2">
                  <c:v>3.27</c:v>
                </c:pt>
                <c:pt idx="3">
                  <c:v>4.37</c:v>
                </c:pt>
                <c:pt idx="4">
                  <c:v>5.38</c:v>
                </c:pt>
              </c:numCache>
            </c:numRef>
          </c:val>
          <c:extLst>
            <c:ext xmlns:c16="http://schemas.microsoft.com/office/drawing/2014/chart" uri="{C3380CC4-5D6E-409C-BE32-E72D297353CC}">
              <c16:uniqueId val="{00000000-3094-4865-AFE5-068E4D8B1F6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0.83</c:v>
                </c:pt>
                <c:pt idx="2">
                  <c:v>1.06</c:v>
                </c:pt>
                <c:pt idx="3">
                  <c:v>2.02</c:v>
                </c:pt>
                <c:pt idx="4">
                  <c:v>2.67</c:v>
                </c:pt>
              </c:numCache>
            </c:numRef>
          </c:val>
          <c:smooth val="0"/>
          <c:extLst>
            <c:ext xmlns:c16="http://schemas.microsoft.com/office/drawing/2014/chart" uri="{C3380CC4-5D6E-409C-BE32-E72D297353CC}">
              <c16:uniqueId val="{00000001-3094-4865-AFE5-068E4D8B1F6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10E-4209-B308-A424CE3614C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1.35</c:v>
                </c:pt>
                <c:pt idx="2">
                  <c:v>3.68</c:v>
                </c:pt>
                <c:pt idx="3">
                  <c:v>5.3</c:v>
                </c:pt>
                <c:pt idx="4">
                  <c:v>6.49</c:v>
                </c:pt>
              </c:numCache>
            </c:numRef>
          </c:val>
          <c:smooth val="0"/>
          <c:extLst>
            <c:ext xmlns:c16="http://schemas.microsoft.com/office/drawing/2014/chart" uri="{C3380CC4-5D6E-409C-BE32-E72D297353CC}">
              <c16:uniqueId val="{00000001-E10E-4209-B308-A424CE3614C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49.94</c:v>
                </c:pt>
                <c:pt idx="2">
                  <c:v>51.54</c:v>
                </c:pt>
                <c:pt idx="3">
                  <c:v>56.06</c:v>
                </c:pt>
                <c:pt idx="4">
                  <c:v>35.18</c:v>
                </c:pt>
              </c:numCache>
            </c:numRef>
          </c:val>
          <c:extLst>
            <c:ext xmlns:c16="http://schemas.microsoft.com/office/drawing/2014/chart" uri="{C3380CC4-5D6E-409C-BE32-E72D297353CC}">
              <c16:uniqueId val="{00000000-279B-4FC2-9280-4EE986D0F6E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71.540000000000006</c:v>
                </c:pt>
                <c:pt idx="2">
                  <c:v>67.86</c:v>
                </c:pt>
                <c:pt idx="3">
                  <c:v>72.92</c:v>
                </c:pt>
                <c:pt idx="4">
                  <c:v>81.19</c:v>
                </c:pt>
              </c:numCache>
            </c:numRef>
          </c:val>
          <c:smooth val="0"/>
          <c:extLst>
            <c:ext xmlns:c16="http://schemas.microsoft.com/office/drawing/2014/chart" uri="{C3380CC4-5D6E-409C-BE32-E72D297353CC}">
              <c16:uniqueId val="{00000001-279B-4FC2-9280-4EE986D0F6E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794.5</c:v>
                </c:pt>
                <c:pt idx="2">
                  <c:v>535.76</c:v>
                </c:pt>
                <c:pt idx="3">
                  <c:v>780.91</c:v>
                </c:pt>
                <c:pt idx="4">
                  <c:v>733.67</c:v>
                </c:pt>
              </c:numCache>
            </c:numRef>
          </c:val>
          <c:extLst>
            <c:ext xmlns:c16="http://schemas.microsoft.com/office/drawing/2014/chart" uri="{C3380CC4-5D6E-409C-BE32-E72D297353CC}">
              <c16:uniqueId val="{00000000-DF7A-4150-BA19-EA38196EDB8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653.69000000000005</c:v>
                </c:pt>
                <c:pt idx="2">
                  <c:v>709.4</c:v>
                </c:pt>
                <c:pt idx="3">
                  <c:v>734.47</c:v>
                </c:pt>
                <c:pt idx="4">
                  <c:v>720.89</c:v>
                </c:pt>
              </c:numCache>
            </c:numRef>
          </c:val>
          <c:smooth val="0"/>
          <c:extLst>
            <c:ext xmlns:c16="http://schemas.microsoft.com/office/drawing/2014/chart" uri="{C3380CC4-5D6E-409C-BE32-E72D297353CC}">
              <c16:uniqueId val="{00000001-DF7A-4150-BA19-EA38196EDB8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116.44</c:v>
                </c:pt>
                <c:pt idx="2">
                  <c:v>140.11000000000001</c:v>
                </c:pt>
                <c:pt idx="3">
                  <c:v>111.39</c:v>
                </c:pt>
                <c:pt idx="4">
                  <c:v>102.06</c:v>
                </c:pt>
              </c:numCache>
            </c:numRef>
          </c:val>
          <c:extLst>
            <c:ext xmlns:c16="http://schemas.microsoft.com/office/drawing/2014/chart" uri="{C3380CC4-5D6E-409C-BE32-E72D297353CC}">
              <c16:uniqueId val="{00000000-B8AE-4CBB-9F51-91192738948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88.05</c:v>
                </c:pt>
                <c:pt idx="2">
                  <c:v>91.14</c:v>
                </c:pt>
                <c:pt idx="3">
                  <c:v>90.69</c:v>
                </c:pt>
                <c:pt idx="4">
                  <c:v>90.5</c:v>
                </c:pt>
              </c:numCache>
            </c:numRef>
          </c:val>
          <c:smooth val="0"/>
          <c:extLst>
            <c:ext xmlns:c16="http://schemas.microsoft.com/office/drawing/2014/chart" uri="{C3380CC4-5D6E-409C-BE32-E72D297353CC}">
              <c16:uniqueId val="{00000001-B8AE-4CBB-9F51-91192738948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144.12</c:v>
                </c:pt>
                <c:pt idx="2">
                  <c:v>118.75</c:v>
                </c:pt>
                <c:pt idx="3">
                  <c:v>149.59</c:v>
                </c:pt>
                <c:pt idx="4">
                  <c:v>163.4</c:v>
                </c:pt>
              </c:numCache>
            </c:numRef>
          </c:val>
          <c:extLst>
            <c:ext xmlns:c16="http://schemas.microsoft.com/office/drawing/2014/chart" uri="{C3380CC4-5D6E-409C-BE32-E72D297353CC}">
              <c16:uniqueId val="{00000000-5799-4739-89CA-8B2F037A907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141.15</c:v>
                </c:pt>
                <c:pt idx="2">
                  <c:v>136.86000000000001</c:v>
                </c:pt>
                <c:pt idx="3">
                  <c:v>138.52000000000001</c:v>
                </c:pt>
                <c:pt idx="4">
                  <c:v>138.66999999999999</c:v>
                </c:pt>
              </c:numCache>
            </c:numRef>
          </c:val>
          <c:smooth val="0"/>
          <c:extLst>
            <c:ext xmlns:c16="http://schemas.microsoft.com/office/drawing/2014/chart" uri="{C3380CC4-5D6E-409C-BE32-E72D297353CC}">
              <c16:uniqueId val="{00000001-5799-4739-89CA-8B2F037A907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1" zoomScale="90" zoomScaleNormal="9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福岡県　古賀市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Bc1</v>
      </c>
      <c r="X8" s="35"/>
      <c r="Y8" s="35"/>
      <c r="Z8" s="35"/>
      <c r="AA8" s="35"/>
      <c r="AB8" s="35"/>
      <c r="AC8" s="35"/>
      <c r="AD8" s="36" t="str">
        <f>データ!$M$6</f>
        <v>非設置</v>
      </c>
      <c r="AE8" s="36"/>
      <c r="AF8" s="36"/>
      <c r="AG8" s="36"/>
      <c r="AH8" s="36"/>
      <c r="AI8" s="36"/>
      <c r="AJ8" s="36"/>
      <c r="AK8" s="3"/>
      <c r="AL8" s="37">
        <f>データ!S6</f>
        <v>59234</v>
      </c>
      <c r="AM8" s="37"/>
      <c r="AN8" s="37"/>
      <c r="AO8" s="37"/>
      <c r="AP8" s="37"/>
      <c r="AQ8" s="37"/>
      <c r="AR8" s="37"/>
      <c r="AS8" s="37"/>
      <c r="AT8" s="38">
        <f>データ!T6</f>
        <v>42.07</v>
      </c>
      <c r="AU8" s="38"/>
      <c r="AV8" s="38"/>
      <c r="AW8" s="38"/>
      <c r="AX8" s="38"/>
      <c r="AY8" s="38"/>
      <c r="AZ8" s="38"/>
      <c r="BA8" s="38"/>
      <c r="BB8" s="38">
        <f>データ!U6</f>
        <v>1407.99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f>データ!O6</f>
        <v>62.41</v>
      </c>
      <c r="J10" s="38"/>
      <c r="K10" s="38"/>
      <c r="L10" s="38"/>
      <c r="M10" s="38"/>
      <c r="N10" s="38"/>
      <c r="O10" s="38"/>
      <c r="P10" s="38">
        <f>データ!P6</f>
        <v>85.7</v>
      </c>
      <c r="Q10" s="38"/>
      <c r="R10" s="38"/>
      <c r="S10" s="38"/>
      <c r="T10" s="38"/>
      <c r="U10" s="38"/>
      <c r="V10" s="38"/>
      <c r="W10" s="38">
        <f>データ!Q6</f>
        <v>74.11</v>
      </c>
      <c r="X10" s="38"/>
      <c r="Y10" s="38"/>
      <c r="Z10" s="38"/>
      <c r="AA10" s="38"/>
      <c r="AB10" s="38"/>
      <c r="AC10" s="38"/>
      <c r="AD10" s="37">
        <f>データ!R6</f>
        <v>3040</v>
      </c>
      <c r="AE10" s="37"/>
      <c r="AF10" s="37"/>
      <c r="AG10" s="37"/>
      <c r="AH10" s="37"/>
      <c r="AI10" s="37"/>
      <c r="AJ10" s="37"/>
      <c r="AK10" s="2"/>
      <c r="AL10" s="37">
        <f>データ!V6</f>
        <v>50682</v>
      </c>
      <c r="AM10" s="37"/>
      <c r="AN10" s="37"/>
      <c r="AO10" s="37"/>
      <c r="AP10" s="37"/>
      <c r="AQ10" s="37"/>
      <c r="AR10" s="37"/>
      <c r="AS10" s="37"/>
      <c r="AT10" s="38">
        <f>データ!W6</f>
        <v>9.99</v>
      </c>
      <c r="AU10" s="38"/>
      <c r="AV10" s="38"/>
      <c r="AW10" s="38"/>
      <c r="AX10" s="38"/>
      <c r="AY10" s="38"/>
      <c r="AZ10" s="38"/>
      <c r="BA10" s="38"/>
      <c r="BB10" s="38">
        <f>データ!X6</f>
        <v>5073.2700000000004</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3"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9.2"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9.2"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9.2"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OcdDUvSymUij66XLlyS/aaerkOAz6Qk0WcRe2MlnkOW8fcwTWllUExQj5ysl4wHHnGPRRik507aWGx1X47onLg==" saltValue="zXt+ztGZsb4AVurw8icB1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402231</v>
      </c>
      <c r="D6" s="19">
        <f t="shared" si="3"/>
        <v>46</v>
      </c>
      <c r="E6" s="19">
        <f t="shared" si="3"/>
        <v>17</v>
      </c>
      <c r="F6" s="19">
        <f t="shared" si="3"/>
        <v>1</v>
      </c>
      <c r="G6" s="19">
        <f t="shared" si="3"/>
        <v>0</v>
      </c>
      <c r="H6" s="19" t="str">
        <f t="shared" si="3"/>
        <v>福岡県　古賀市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62.41</v>
      </c>
      <c r="P6" s="20">
        <f t="shared" si="3"/>
        <v>85.7</v>
      </c>
      <c r="Q6" s="20">
        <f t="shared" si="3"/>
        <v>74.11</v>
      </c>
      <c r="R6" s="20">
        <f t="shared" si="3"/>
        <v>3040</v>
      </c>
      <c r="S6" s="20">
        <f t="shared" si="3"/>
        <v>59234</v>
      </c>
      <c r="T6" s="20">
        <f t="shared" si="3"/>
        <v>42.07</v>
      </c>
      <c r="U6" s="20">
        <f t="shared" si="3"/>
        <v>1407.99</v>
      </c>
      <c r="V6" s="20">
        <f t="shared" si="3"/>
        <v>50682</v>
      </c>
      <c r="W6" s="20">
        <f t="shared" si="3"/>
        <v>9.99</v>
      </c>
      <c r="X6" s="20">
        <f t="shared" si="3"/>
        <v>5073.2700000000004</v>
      </c>
      <c r="Y6" s="21" t="str">
        <f>IF(Y7="",NA(),Y7)</f>
        <v>-</v>
      </c>
      <c r="Z6" s="21">
        <f t="shared" ref="Z6:AH6" si="4">IF(Z7="",NA(),Z7)</f>
        <v>102.07</v>
      </c>
      <c r="AA6" s="21">
        <f t="shared" si="4"/>
        <v>104.88</v>
      </c>
      <c r="AB6" s="21">
        <f t="shared" si="4"/>
        <v>113.02</v>
      </c>
      <c r="AC6" s="21">
        <f t="shared" si="4"/>
        <v>101.97</v>
      </c>
      <c r="AD6" s="21" t="str">
        <f t="shared" si="4"/>
        <v>-</v>
      </c>
      <c r="AE6" s="21">
        <f t="shared" si="4"/>
        <v>106.32</v>
      </c>
      <c r="AF6" s="21">
        <f t="shared" si="4"/>
        <v>106.67</v>
      </c>
      <c r="AG6" s="21">
        <f t="shared" si="4"/>
        <v>106.9</v>
      </c>
      <c r="AH6" s="21">
        <f t="shared" si="4"/>
        <v>106.74</v>
      </c>
      <c r="AI6" s="20" t="str">
        <f>IF(AI7="","",IF(AI7="-","【-】","【"&amp;SUBSTITUTE(TEXT(AI7,"#,##0.00"),"-","△")&amp;"】"))</f>
        <v>【106.11】</v>
      </c>
      <c r="AJ6" s="21" t="str">
        <f>IF(AJ7="",NA(),AJ7)</f>
        <v>-</v>
      </c>
      <c r="AK6" s="20">
        <f t="shared" ref="AK6:AS6" si="5">IF(AK7="",NA(),AK7)</f>
        <v>0</v>
      </c>
      <c r="AL6" s="20">
        <f t="shared" si="5"/>
        <v>0</v>
      </c>
      <c r="AM6" s="20">
        <f t="shared" si="5"/>
        <v>0</v>
      </c>
      <c r="AN6" s="20">
        <f t="shared" si="5"/>
        <v>0</v>
      </c>
      <c r="AO6" s="21" t="str">
        <f t="shared" si="5"/>
        <v>-</v>
      </c>
      <c r="AP6" s="21">
        <f t="shared" si="5"/>
        <v>1.35</v>
      </c>
      <c r="AQ6" s="21">
        <f t="shared" si="5"/>
        <v>3.68</v>
      </c>
      <c r="AR6" s="21">
        <f t="shared" si="5"/>
        <v>5.3</v>
      </c>
      <c r="AS6" s="21">
        <f t="shared" si="5"/>
        <v>6.49</v>
      </c>
      <c r="AT6" s="20" t="str">
        <f>IF(AT7="","",IF(AT7="-","【-】","【"&amp;SUBSTITUTE(TEXT(AT7,"#,##0.00"),"-","△")&amp;"】"))</f>
        <v>【3.15】</v>
      </c>
      <c r="AU6" s="21" t="str">
        <f>IF(AU7="",NA(),AU7)</f>
        <v>-</v>
      </c>
      <c r="AV6" s="21">
        <f t="shared" ref="AV6:BD6" si="6">IF(AV7="",NA(),AV7)</f>
        <v>49.94</v>
      </c>
      <c r="AW6" s="21">
        <f t="shared" si="6"/>
        <v>51.54</v>
      </c>
      <c r="AX6" s="21">
        <f t="shared" si="6"/>
        <v>56.06</v>
      </c>
      <c r="AY6" s="21">
        <f t="shared" si="6"/>
        <v>35.18</v>
      </c>
      <c r="AZ6" s="21" t="str">
        <f t="shared" si="6"/>
        <v>-</v>
      </c>
      <c r="BA6" s="21">
        <f t="shared" si="6"/>
        <v>71.540000000000006</v>
      </c>
      <c r="BB6" s="21">
        <f t="shared" si="6"/>
        <v>67.86</v>
      </c>
      <c r="BC6" s="21">
        <f t="shared" si="6"/>
        <v>72.92</v>
      </c>
      <c r="BD6" s="21">
        <f t="shared" si="6"/>
        <v>81.19</v>
      </c>
      <c r="BE6" s="20" t="str">
        <f>IF(BE7="","",IF(BE7="-","【-】","【"&amp;SUBSTITUTE(TEXT(BE7,"#,##0.00"),"-","△")&amp;"】"))</f>
        <v>【73.44】</v>
      </c>
      <c r="BF6" s="21" t="str">
        <f>IF(BF7="",NA(),BF7)</f>
        <v>-</v>
      </c>
      <c r="BG6" s="21">
        <f t="shared" ref="BG6:BO6" si="7">IF(BG7="",NA(),BG7)</f>
        <v>794.5</v>
      </c>
      <c r="BH6" s="21">
        <f t="shared" si="7"/>
        <v>535.76</v>
      </c>
      <c r="BI6" s="21">
        <f t="shared" si="7"/>
        <v>780.91</v>
      </c>
      <c r="BJ6" s="21">
        <f t="shared" si="7"/>
        <v>733.67</v>
      </c>
      <c r="BK6" s="21" t="str">
        <f t="shared" si="7"/>
        <v>-</v>
      </c>
      <c r="BL6" s="21">
        <f t="shared" si="7"/>
        <v>653.69000000000005</v>
      </c>
      <c r="BM6" s="21">
        <f t="shared" si="7"/>
        <v>709.4</v>
      </c>
      <c r="BN6" s="21">
        <f t="shared" si="7"/>
        <v>734.47</v>
      </c>
      <c r="BO6" s="21">
        <f t="shared" si="7"/>
        <v>720.89</v>
      </c>
      <c r="BP6" s="20" t="str">
        <f>IF(BP7="","",IF(BP7="-","【-】","【"&amp;SUBSTITUTE(TEXT(BP7,"#,##0.00"),"-","△")&amp;"】"))</f>
        <v>【652.82】</v>
      </c>
      <c r="BQ6" s="21" t="str">
        <f>IF(BQ7="",NA(),BQ7)</f>
        <v>-</v>
      </c>
      <c r="BR6" s="21">
        <f t="shared" ref="BR6:BZ6" si="8">IF(BR7="",NA(),BR7)</f>
        <v>116.44</v>
      </c>
      <c r="BS6" s="21">
        <f t="shared" si="8"/>
        <v>140.11000000000001</v>
      </c>
      <c r="BT6" s="21">
        <f t="shared" si="8"/>
        <v>111.39</v>
      </c>
      <c r="BU6" s="21">
        <f t="shared" si="8"/>
        <v>102.06</v>
      </c>
      <c r="BV6" s="21" t="str">
        <f t="shared" si="8"/>
        <v>-</v>
      </c>
      <c r="BW6" s="21">
        <f t="shared" si="8"/>
        <v>88.05</v>
      </c>
      <c r="BX6" s="21">
        <f t="shared" si="8"/>
        <v>91.14</v>
      </c>
      <c r="BY6" s="21">
        <f t="shared" si="8"/>
        <v>90.69</v>
      </c>
      <c r="BZ6" s="21">
        <f t="shared" si="8"/>
        <v>90.5</v>
      </c>
      <c r="CA6" s="20" t="str">
        <f>IF(CA7="","",IF(CA7="-","【-】","【"&amp;SUBSTITUTE(TEXT(CA7,"#,##0.00"),"-","△")&amp;"】"))</f>
        <v>【97.61】</v>
      </c>
      <c r="CB6" s="21" t="str">
        <f>IF(CB7="",NA(),CB7)</f>
        <v>-</v>
      </c>
      <c r="CC6" s="21">
        <f t="shared" ref="CC6:CK6" si="9">IF(CC7="",NA(),CC7)</f>
        <v>144.12</v>
      </c>
      <c r="CD6" s="21">
        <f t="shared" si="9"/>
        <v>118.75</v>
      </c>
      <c r="CE6" s="21">
        <f t="shared" si="9"/>
        <v>149.59</v>
      </c>
      <c r="CF6" s="21">
        <f t="shared" si="9"/>
        <v>163.4</v>
      </c>
      <c r="CG6" s="21" t="str">
        <f t="shared" si="9"/>
        <v>-</v>
      </c>
      <c r="CH6" s="21">
        <f t="shared" si="9"/>
        <v>141.15</v>
      </c>
      <c r="CI6" s="21">
        <f t="shared" si="9"/>
        <v>136.86000000000001</v>
      </c>
      <c r="CJ6" s="21">
        <f t="shared" si="9"/>
        <v>138.52000000000001</v>
      </c>
      <c r="CK6" s="21">
        <f t="shared" si="9"/>
        <v>138.66999999999999</v>
      </c>
      <c r="CL6" s="20" t="str">
        <f>IF(CL7="","",IF(CL7="-","【-】","【"&amp;SUBSTITUTE(TEXT(CL7,"#,##0.00"),"-","△")&amp;"】"))</f>
        <v>【138.29】</v>
      </c>
      <c r="CM6" s="21" t="str">
        <f>IF(CM7="",NA(),CM7)</f>
        <v>-</v>
      </c>
      <c r="CN6" s="21">
        <f t="shared" ref="CN6:CV6" si="10">IF(CN7="",NA(),CN7)</f>
        <v>64.41</v>
      </c>
      <c r="CO6" s="21">
        <f t="shared" si="10"/>
        <v>68.010000000000005</v>
      </c>
      <c r="CP6" s="21">
        <f t="shared" si="10"/>
        <v>66.69</v>
      </c>
      <c r="CQ6" s="21">
        <f t="shared" si="10"/>
        <v>68.239999999999995</v>
      </c>
      <c r="CR6" s="21" t="str">
        <f t="shared" si="10"/>
        <v>-</v>
      </c>
      <c r="CS6" s="21">
        <f t="shared" si="10"/>
        <v>57.04</v>
      </c>
      <c r="CT6" s="21">
        <f t="shared" si="10"/>
        <v>60.78</v>
      </c>
      <c r="CU6" s="21">
        <f t="shared" si="10"/>
        <v>59.96</v>
      </c>
      <c r="CV6" s="21">
        <f t="shared" si="10"/>
        <v>59.9</v>
      </c>
      <c r="CW6" s="20" t="str">
        <f>IF(CW7="","",IF(CW7="-","【-】","【"&amp;SUBSTITUTE(TEXT(CW7,"#,##0.00"),"-","△")&amp;"】"))</f>
        <v>【59.10】</v>
      </c>
      <c r="CX6" s="21" t="str">
        <f>IF(CX7="",NA(),CX7)</f>
        <v>-</v>
      </c>
      <c r="CY6" s="21">
        <f t="shared" ref="CY6:DG6" si="11">IF(CY7="",NA(),CY7)</f>
        <v>91.8</v>
      </c>
      <c r="CZ6" s="21">
        <f t="shared" si="11"/>
        <v>93.03</v>
      </c>
      <c r="DA6" s="21">
        <f t="shared" si="11"/>
        <v>93.4</v>
      </c>
      <c r="DB6" s="21">
        <f t="shared" si="11"/>
        <v>93.49</v>
      </c>
      <c r="DC6" s="21" t="str">
        <f t="shared" si="11"/>
        <v>-</v>
      </c>
      <c r="DD6" s="21">
        <f t="shared" si="11"/>
        <v>93.73</v>
      </c>
      <c r="DE6" s="21">
        <f t="shared" si="11"/>
        <v>94.17</v>
      </c>
      <c r="DF6" s="21">
        <f t="shared" si="11"/>
        <v>94.27</v>
      </c>
      <c r="DG6" s="21">
        <f t="shared" si="11"/>
        <v>94.46</v>
      </c>
      <c r="DH6" s="20" t="str">
        <f>IF(DH7="","",IF(DH7="-","【-】","【"&amp;SUBSTITUTE(TEXT(DH7,"#,##0.00"),"-","△")&amp;"】"))</f>
        <v>【95.82】</v>
      </c>
      <c r="DI6" s="21" t="str">
        <f>IF(DI7="",NA(),DI7)</f>
        <v>-</v>
      </c>
      <c r="DJ6" s="21">
        <f t="shared" ref="DJ6:DR6" si="12">IF(DJ7="",NA(),DJ7)</f>
        <v>5.0599999999999996</v>
      </c>
      <c r="DK6" s="21">
        <f t="shared" si="12"/>
        <v>9.9</v>
      </c>
      <c r="DL6" s="21">
        <f t="shared" si="12"/>
        <v>14.02</v>
      </c>
      <c r="DM6" s="21">
        <f t="shared" si="12"/>
        <v>18.04</v>
      </c>
      <c r="DN6" s="21" t="str">
        <f t="shared" si="12"/>
        <v>-</v>
      </c>
      <c r="DO6" s="21">
        <f t="shared" si="12"/>
        <v>21.22</v>
      </c>
      <c r="DP6" s="21">
        <f t="shared" si="12"/>
        <v>23.25</v>
      </c>
      <c r="DQ6" s="21">
        <f t="shared" si="12"/>
        <v>25.2</v>
      </c>
      <c r="DR6" s="21">
        <f t="shared" si="12"/>
        <v>27.42</v>
      </c>
      <c r="DS6" s="20" t="str">
        <f>IF(DS7="","",IF(DS7="-","【-】","【"&amp;SUBSTITUTE(TEXT(DS7,"#,##0.00"),"-","△")&amp;"】"))</f>
        <v>【39.74】</v>
      </c>
      <c r="DT6" s="21" t="str">
        <f>IF(DT7="",NA(),DT7)</f>
        <v>-</v>
      </c>
      <c r="DU6" s="21">
        <f t="shared" ref="DU6:EC6" si="13">IF(DU7="",NA(),DU7)</f>
        <v>2.72</v>
      </c>
      <c r="DV6" s="21">
        <f t="shared" si="13"/>
        <v>3.27</v>
      </c>
      <c r="DW6" s="21">
        <f t="shared" si="13"/>
        <v>4.37</v>
      </c>
      <c r="DX6" s="21">
        <f t="shared" si="13"/>
        <v>5.38</v>
      </c>
      <c r="DY6" s="21" t="str">
        <f t="shared" si="13"/>
        <v>-</v>
      </c>
      <c r="DZ6" s="21">
        <f t="shared" si="13"/>
        <v>0.83</v>
      </c>
      <c r="EA6" s="21">
        <f t="shared" si="13"/>
        <v>1.06</v>
      </c>
      <c r="EB6" s="21">
        <f t="shared" si="13"/>
        <v>2.02</v>
      </c>
      <c r="EC6" s="21">
        <f t="shared" si="13"/>
        <v>2.67</v>
      </c>
      <c r="ED6" s="20" t="str">
        <f>IF(ED7="","",IF(ED7="-","【-】","【"&amp;SUBSTITUTE(TEXT(ED7,"#,##0.00"),"-","△")&amp;"】"))</f>
        <v>【7.62】</v>
      </c>
      <c r="EE6" s="21" t="str">
        <f>IF(EE7="",NA(),EE7)</f>
        <v>-</v>
      </c>
      <c r="EF6" s="21">
        <f t="shared" ref="EF6:EN6" si="14">IF(EF7="",NA(),EF7)</f>
        <v>0.25</v>
      </c>
      <c r="EG6" s="21">
        <f t="shared" si="14"/>
        <v>0.14000000000000001</v>
      </c>
      <c r="EH6" s="21">
        <f t="shared" si="14"/>
        <v>0.1</v>
      </c>
      <c r="EI6" s="21">
        <f t="shared" si="14"/>
        <v>0.01</v>
      </c>
      <c r="EJ6" s="21" t="str">
        <f t="shared" si="14"/>
        <v>-</v>
      </c>
      <c r="EK6" s="21">
        <f t="shared" si="14"/>
        <v>0.12</v>
      </c>
      <c r="EL6" s="21">
        <f t="shared" si="14"/>
        <v>0.08</v>
      </c>
      <c r="EM6" s="21">
        <f t="shared" si="14"/>
        <v>0.24</v>
      </c>
      <c r="EN6" s="21">
        <f t="shared" si="14"/>
        <v>0.14000000000000001</v>
      </c>
      <c r="EO6" s="20" t="str">
        <f>IF(EO7="","",IF(EO7="-","【-】","【"&amp;SUBSTITUTE(TEXT(EO7,"#,##0.00"),"-","△")&amp;"】"))</f>
        <v>【0.23】</v>
      </c>
    </row>
    <row r="7" spans="1:148" s="22" customFormat="1" x14ac:dyDescent="0.2">
      <c r="A7" s="14"/>
      <c r="B7" s="23">
        <v>2022</v>
      </c>
      <c r="C7" s="23">
        <v>402231</v>
      </c>
      <c r="D7" s="23">
        <v>46</v>
      </c>
      <c r="E7" s="23">
        <v>17</v>
      </c>
      <c r="F7" s="23">
        <v>1</v>
      </c>
      <c r="G7" s="23">
        <v>0</v>
      </c>
      <c r="H7" s="23" t="s">
        <v>96</v>
      </c>
      <c r="I7" s="23" t="s">
        <v>97</v>
      </c>
      <c r="J7" s="23" t="s">
        <v>98</v>
      </c>
      <c r="K7" s="23" t="s">
        <v>99</v>
      </c>
      <c r="L7" s="23" t="s">
        <v>100</v>
      </c>
      <c r="M7" s="23" t="s">
        <v>101</v>
      </c>
      <c r="N7" s="24" t="s">
        <v>102</v>
      </c>
      <c r="O7" s="24">
        <v>62.41</v>
      </c>
      <c r="P7" s="24">
        <v>85.7</v>
      </c>
      <c r="Q7" s="24">
        <v>74.11</v>
      </c>
      <c r="R7" s="24">
        <v>3040</v>
      </c>
      <c r="S7" s="24">
        <v>59234</v>
      </c>
      <c r="T7" s="24">
        <v>42.07</v>
      </c>
      <c r="U7" s="24">
        <v>1407.99</v>
      </c>
      <c r="V7" s="24">
        <v>50682</v>
      </c>
      <c r="W7" s="24">
        <v>9.99</v>
      </c>
      <c r="X7" s="24">
        <v>5073.2700000000004</v>
      </c>
      <c r="Y7" s="24" t="s">
        <v>102</v>
      </c>
      <c r="Z7" s="24">
        <v>102.07</v>
      </c>
      <c r="AA7" s="24">
        <v>104.88</v>
      </c>
      <c r="AB7" s="24">
        <v>113.02</v>
      </c>
      <c r="AC7" s="24">
        <v>101.97</v>
      </c>
      <c r="AD7" s="24" t="s">
        <v>102</v>
      </c>
      <c r="AE7" s="24">
        <v>106.32</v>
      </c>
      <c r="AF7" s="24">
        <v>106.67</v>
      </c>
      <c r="AG7" s="24">
        <v>106.9</v>
      </c>
      <c r="AH7" s="24">
        <v>106.74</v>
      </c>
      <c r="AI7" s="24">
        <v>106.11</v>
      </c>
      <c r="AJ7" s="24" t="s">
        <v>102</v>
      </c>
      <c r="AK7" s="24">
        <v>0</v>
      </c>
      <c r="AL7" s="24">
        <v>0</v>
      </c>
      <c r="AM7" s="24">
        <v>0</v>
      </c>
      <c r="AN7" s="24">
        <v>0</v>
      </c>
      <c r="AO7" s="24" t="s">
        <v>102</v>
      </c>
      <c r="AP7" s="24">
        <v>1.35</v>
      </c>
      <c r="AQ7" s="24">
        <v>3.68</v>
      </c>
      <c r="AR7" s="24">
        <v>5.3</v>
      </c>
      <c r="AS7" s="24">
        <v>6.49</v>
      </c>
      <c r="AT7" s="24">
        <v>3.15</v>
      </c>
      <c r="AU7" s="24" t="s">
        <v>102</v>
      </c>
      <c r="AV7" s="24">
        <v>49.94</v>
      </c>
      <c r="AW7" s="24">
        <v>51.54</v>
      </c>
      <c r="AX7" s="24">
        <v>56.06</v>
      </c>
      <c r="AY7" s="24">
        <v>35.18</v>
      </c>
      <c r="AZ7" s="24" t="s">
        <v>102</v>
      </c>
      <c r="BA7" s="24">
        <v>71.540000000000006</v>
      </c>
      <c r="BB7" s="24">
        <v>67.86</v>
      </c>
      <c r="BC7" s="24">
        <v>72.92</v>
      </c>
      <c r="BD7" s="24">
        <v>81.19</v>
      </c>
      <c r="BE7" s="24">
        <v>73.44</v>
      </c>
      <c r="BF7" s="24" t="s">
        <v>102</v>
      </c>
      <c r="BG7" s="24">
        <v>794.5</v>
      </c>
      <c r="BH7" s="24">
        <v>535.76</v>
      </c>
      <c r="BI7" s="24">
        <v>780.91</v>
      </c>
      <c r="BJ7" s="24">
        <v>733.67</v>
      </c>
      <c r="BK7" s="24" t="s">
        <v>102</v>
      </c>
      <c r="BL7" s="24">
        <v>653.69000000000005</v>
      </c>
      <c r="BM7" s="24">
        <v>709.4</v>
      </c>
      <c r="BN7" s="24">
        <v>734.47</v>
      </c>
      <c r="BO7" s="24">
        <v>720.89</v>
      </c>
      <c r="BP7" s="24">
        <v>652.82000000000005</v>
      </c>
      <c r="BQ7" s="24" t="s">
        <v>102</v>
      </c>
      <c r="BR7" s="24">
        <v>116.44</v>
      </c>
      <c r="BS7" s="24">
        <v>140.11000000000001</v>
      </c>
      <c r="BT7" s="24">
        <v>111.39</v>
      </c>
      <c r="BU7" s="24">
        <v>102.06</v>
      </c>
      <c r="BV7" s="24" t="s">
        <v>102</v>
      </c>
      <c r="BW7" s="24">
        <v>88.05</v>
      </c>
      <c r="BX7" s="24">
        <v>91.14</v>
      </c>
      <c r="BY7" s="24">
        <v>90.69</v>
      </c>
      <c r="BZ7" s="24">
        <v>90.5</v>
      </c>
      <c r="CA7" s="24">
        <v>97.61</v>
      </c>
      <c r="CB7" s="24" t="s">
        <v>102</v>
      </c>
      <c r="CC7" s="24">
        <v>144.12</v>
      </c>
      <c r="CD7" s="24">
        <v>118.75</v>
      </c>
      <c r="CE7" s="24">
        <v>149.59</v>
      </c>
      <c r="CF7" s="24">
        <v>163.4</v>
      </c>
      <c r="CG7" s="24" t="s">
        <v>102</v>
      </c>
      <c r="CH7" s="24">
        <v>141.15</v>
      </c>
      <c r="CI7" s="24">
        <v>136.86000000000001</v>
      </c>
      <c r="CJ7" s="24">
        <v>138.52000000000001</v>
      </c>
      <c r="CK7" s="24">
        <v>138.66999999999999</v>
      </c>
      <c r="CL7" s="24">
        <v>138.29</v>
      </c>
      <c r="CM7" s="24" t="s">
        <v>102</v>
      </c>
      <c r="CN7" s="24">
        <v>64.41</v>
      </c>
      <c r="CO7" s="24">
        <v>68.010000000000005</v>
      </c>
      <c r="CP7" s="24">
        <v>66.69</v>
      </c>
      <c r="CQ7" s="24">
        <v>68.239999999999995</v>
      </c>
      <c r="CR7" s="24" t="s">
        <v>102</v>
      </c>
      <c r="CS7" s="24">
        <v>57.04</v>
      </c>
      <c r="CT7" s="24">
        <v>60.78</v>
      </c>
      <c r="CU7" s="24">
        <v>59.96</v>
      </c>
      <c r="CV7" s="24">
        <v>59.9</v>
      </c>
      <c r="CW7" s="24">
        <v>59.1</v>
      </c>
      <c r="CX7" s="24" t="s">
        <v>102</v>
      </c>
      <c r="CY7" s="24">
        <v>91.8</v>
      </c>
      <c r="CZ7" s="24">
        <v>93.03</v>
      </c>
      <c r="DA7" s="24">
        <v>93.4</v>
      </c>
      <c r="DB7" s="24">
        <v>93.49</v>
      </c>
      <c r="DC7" s="24" t="s">
        <v>102</v>
      </c>
      <c r="DD7" s="24">
        <v>93.73</v>
      </c>
      <c r="DE7" s="24">
        <v>94.17</v>
      </c>
      <c r="DF7" s="24">
        <v>94.27</v>
      </c>
      <c r="DG7" s="24">
        <v>94.46</v>
      </c>
      <c r="DH7" s="24">
        <v>95.82</v>
      </c>
      <c r="DI7" s="24" t="s">
        <v>102</v>
      </c>
      <c r="DJ7" s="24">
        <v>5.0599999999999996</v>
      </c>
      <c r="DK7" s="24">
        <v>9.9</v>
      </c>
      <c r="DL7" s="24">
        <v>14.02</v>
      </c>
      <c r="DM7" s="24">
        <v>18.04</v>
      </c>
      <c r="DN7" s="24" t="s">
        <v>102</v>
      </c>
      <c r="DO7" s="24">
        <v>21.22</v>
      </c>
      <c r="DP7" s="24">
        <v>23.25</v>
      </c>
      <c r="DQ7" s="24">
        <v>25.2</v>
      </c>
      <c r="DR7" s="24">
        <v>27.42</v>
      </c>
      <c r="DS7" s="24">
        <v>39.74</v>
      </c>
      <c r="DT7" s="24" t="s">
        <v>102</v>
      </c>
      <c r="DU7" s="24">
        <v>2.72</v>
      </c>
      <c r="DV7" s="24">
        <v>3.27</v>
      </c>
      <c r="DW7" s="24">
        <v>4.37</v>
      </c>
      <c r="DX7" s="24">
        <v>5.38</v>
      </c>
      <c r="DY7" s="24" t="s">
        <v>102</v>
      </c>
      <c r="DZ7" s="24">
        <v>0.83</v>
      </c>
      <c r="EA7" s="24">
        <v>1.06</v>
      </c>
      <c r="EB7" s="24">
        <v>2.02</v>
      </c>
      <c r="EC7" s="24">
        <v>2.67</v>
      </c>
      <c r="ED7" s="24">
        <v>7.62</v>
      </c>
      <c r="EE7" s="24" t="s">
        <v>102</v>
      </c>
      <c r="EF7" s="24">
        <v>0.25</v>
      </c>
      <c r="EG7" s="24">
        <v>0.14000000000000001</v>
      </c>
      <c r="EH7" s="24">
        <v>0.1</v>
      </c>
      <c r="EI7" s="24">
        <v>0.01</v>
      </c>
      <c r="EJ7" s="24" t="s">
        <v>102</v>
      </c>
      <c r="EK7" s="24">
        <v>0.12</v>
      </c>
      <c r="EL7" s="24">
        <v>0.08</v>
      </c>
      <c r="EM7" s="24">
        <v>0.24</v>
      </c>
      <c r="EN7" s="24">
        <v>0.14000000000000001</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2024-01-30T00:43:50Z</cp:lastPrinted>
  <dcterms:created xsi:type="dcterms:W3CDTF">2023-12-12T00:51:20Z</dcterms:created>
  <dcterms:modified xsi:type="dcterms:W3CDTF">2024-01-31T02:16:15Z</dcterms:modified>
  <cp:category/>
</cp:coreProperties>
</file>