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下水道課\管理係\経営比較分析表\H29年度決算\"/>
    </mc:Choice>
  </mc:AlternateContent>
  <workbookProtection workbookAlgorithmName="SHA-512" workbookHashValue="YayTuBBzwsRnp8zs6wQBJVzymhgiZJ0AopBj8tTwb1DTZUHsukU4ADlDewe6AopqBqztk+VZEQOtW0+Sgw4RvA==" workbookSaltValue="mirHEdGuigxPIIs3024r4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<sst xmlns="http://schemas.openxmlformats.org/spreadsheetml/2006/main" count="240" uniqueCount="125">
  <si>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</si>
  <si>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</si>
  <si>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</si>
  <si>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</si>
  <si>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</si>
  <si>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</si>
  <si>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</si>
  <si>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</si>
  <si>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</si>
  <si>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</si>
  <si>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</si>
  <si>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</si>
  <si>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</si>
  <si>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</si>
  <si>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</si>
  <si>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</si>
  <si>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</si>
  <si>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</si>
  <si>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</si>
  <si>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</si>
  <si>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</si>
  <si>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</si>
  <si>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</si>
  <si>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</si>
  <si>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</si>
  <si>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</si>
  <si>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</si>
  <si>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</si>
  <si>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</si>
  <si>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</si>
  <si>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</si>
  <si>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</si>
  <si>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</si>
  <si>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</si>
  <si>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</si>
  <si>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</si>
  <si>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</si>
  <si>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</si>
  <si>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</si>
  <si>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</si>
  <si>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</si>
  <si>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</si>
  <si>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</si>
  <si>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</si>
  <si>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</si>
  <si>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</si>
  <si>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</si>
  <si>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</si>
  <si>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</si>
  <si>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</si>
  <si>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</si>
  <si>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</si>
  <si>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</si>
  <si>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</si>
  <si>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</si>
  <si>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</si>
  <si>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</si>
  <si>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</si>
  <si>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</si>
  <si>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</si>
  <si>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</si>
  <si>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</si>
  <si>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</si>
  <si>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</si>
  <si>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</si>
  <si>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</si>
  <si>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</si>
  <si>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</si>
  <si>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</si>
  <si>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</si>
  <si>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</si>
  <si>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</si>
  <si>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</si>
  <si>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</si>
  <si>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</si>
  <si>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</si>
  <si>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</si>
  <si>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</si>
  <si>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</si>
  <si>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</si>
  <si>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</si>
  <si>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</si>
  <si>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</si>
  <si>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</si>
  <si>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</si>
  <si>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</si>
  <si>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</si>
  <si>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</si>
  <si>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</si>
  <si>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</si>
  <si>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</si>
  <si>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</si>
  <si>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</si>
  <si>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</si>
  <si>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</si>
  <si>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</si>
  <si>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</si>
  <si>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</si>
  <si>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</si>
  <si>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</si>
  <si>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</si>
  <si>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</si>
  <si>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</si>
  <si>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</si>
  <si>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</si>
  <si>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</si>
  <si>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</si>
  <si>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</si>
  <si>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</si>
  <si>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</si>
  <si>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</si>
  <si>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</si>
  <si>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</si>
  <si>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</si>
  <si>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</si>
  <si>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</si>
  <si>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</si>
  <si>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</si>
  <si>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</si>
  <si>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</si>
  <si>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</si>
  <si>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</si>
  <si>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稼働している施設は、平成12年に着手した小山田処理区の施設（平成16年度供用開始）と平成22年に着手した薦野・米多比処理区の施設（平成29年度供用開始）の2施設であり、いずれも着手から20年未満であることから、管渠については老朽化に至っていない。ただし、小山田処理施設の機械・電気設備等については、近い将来更新を検討する必要がある。</t>
    <rPh sb="1" eb="3">
      <t>ゲンザイ</t>
    </rPh>
    <rPh sb="3" eb="5">
      <t>カドウ</t>
    </rPh>
    <rPh sb="9" eb="11">
      <t>シセツ</t>
    </rPh>
    <rPh sb="13" eb="15">
      <t>ヘイセイ</t>
    </rPh>
    <rPh sb="17" eb="18">
      <t>ネン</t>
    </rPh>
    <rPh sb="19" eb="21">
      <t>チャクシュ</t>
    </rPh>
    <rPh sb="23" eb="26">
      <t>オヤマダ</t>
    </rPh>
    <rPh sb="26" eb="28">
      <t>ショリ</t>
    </rPh>
    <rPh sb="28" eb="29">
      <t>ク</t>
    </rPh>
    <rPh sb="30" eb="32">
      <t>シセツ</t>
    </rPh>
    <rPh sb="33" eb="35">
      <t>ヘイセイ</t>
    </rPh>
    <rPh sb="37" eb="39">
      <t>ネンド</t>
    </rPh>
    <rPh sb="39" eb="41">
      <t>キョウヨウ</t>
    </rPh>
    <rPh sb="41" eb="43">
      <t>カイシ</t>
    </rPh>
    <rPh sb="45" eb="47">
      <t>ヘイセイ</t>
    </rPh>
    <rPh sb="55" eb="57">
      <t>コモノ</t>
    </rPh>
    <rPh sb="58" eb="61">
      <t>ネタビ</t>
    </rPh>
    <rPh sb="61" eb="63">
      <t>ショリ</t>
    </rPh>
    <rPh sb="63" eb="64">
      <t>ク</t>
    </rPh>
    <rPh sb="65" eb="67">
      <t>シセツ</t>
    </rPh>
    <rPh sb="68" eb="70">
      <t>ヘイセイ</t>
    </rPh>
    <rPh sb="72" eb="74">
      <t>ネンド</t>
    </rPh>
    <rPh sb="74" eb="76">
      <t>キョウヨウ</t>
    </rPh>
    <rPh sb="76" eb="78">
      <t>カイシ</t>
    </rPh>
    <rPh sb="81" eb="83">
      <t>シセツ</t>
    </rPh>
    <rPh sb="91" eb="93">
      <t>チャクシュ</t>
    </rPh>
    <rPh sb="97" eb="98">
      <t>ネン</t>
    </rPh>
    <rPh sb="98" eb="100">
      <t>ミマン</t>
    </rPh>
    <rPh sb="108" eb="110">
      <t>カンキョ</t>
    </rPh>
    <rPh sb="115" eb="118">
      <t>ロウキュウカ</t>
    </rPh>
    <rPh sb="119" eb="120">
      <t>イタ</t>
    </rPh>
    <rPh sb="130" eb="137">
      <t>オヤマダショリシセツ</t>
    </rPh>
    <rPh sb="138" eb="140">
      <t>キカイ</t>
    </rPh>
    <rPh sb="141" eb="143">
      <t>デンキ</t>
    </rPh>
    <rPh sb="143" eb="145">
      <t>セツビ</t>
    </rPh>
    <rPh sb="145" eb="146">
      <t>トウ</t>
    </rPh>
    <rPh sb="152" eb="153">
      <t>チカ</t>
    </rPh>
    <rPh sb="154" eb="156">
      <t>ショウライ</t>
    </rPh>
    <rPh sb="156" eb="158">
      <t>コウシン</t>
    </rPh>
    <rPh sb="159" eb="161">
      <t>ケントウ</t>
    </rPh>
    <rPh sb="163" eb="165">
      <t>ヒツヨウ</t>
    </rPh>
    <phoneticPr fontId="4"/>
  </si>
  <si>
    <t>　平成29年度に新たに1処理区の供用を開始したが、まだ接続途中であり、施設利用率や水洗化率は低い状態である。今後も管渠を延伸し供用開始区域が広がる計画であるため、未接続者への早期の接続を促進し使用料収入の確保に努め、経費回収率及び施設利用率が類似団体平均値に近づくよう経営の健全化を図る。
　なお、平成31年度から地方公営企業法を適用する予定のため、経営状況と財政状況を明確化し下水道事業の経営基盤の強化と持続可能な運営を目指す。</t>
    <rPh sb="1" eb="3">
      <t>ヘイセイ</t>
    </rPh>
    <rPh sb="5" eb="7">
      <t>ネンド</t>
    </rPh>
    <rPh sb="8" eb="9">
      <t>アラ</t>
    </rPh>
    <rPh sb="12" eb="14">
      <t>ショリ</t>
    </rPh>
    <rPh sb="14" eb="15">
      <t>ク</t>
    </rPh>
    <rPh sb="16" eb="18">
      <t>キョウヨウ</t>
    </rPh>
    <rPh sb="19" eb="21">
      <t>カイシ</t>
    </rPh>
    <rPh sb="27" eb="29">
      <t>セツゾク</t>
    </rPh>
    <rPh sb="29" eb="31">
      <t>トチュウ</t>
    </rPh>
    <rPh sb="35" eb="37">
      <t>シセツ</t>
    </rPh>
    <rPh sb="37" eb="40">
      <t>リヨウリツ</t>
    </rPh>
    <rPh sb="41" eb="44">
      <t>スイセンカ</t>
    </rPh>
    <rPh sb="44" eb="45">
      <t>リツ</t>
    </rPh>
    <rPh sb="46" eb="47">
      <t>ヒク</t>
    </rPh>
    <rPh sb="48" eb="50">
      <t>ジョウタイ</t>
    </rPh>
    <rPh sb="54" eb="56">
      <t>コンゴ</t>
    </rPh>
    <rPh sb="57" eb="59">
      <t>カンキョ</t>
    </rPh>
    <rPh sb="60" eb="62">
      <t>エンシン</t>
    </rPh>
    <rPh sb="63" eb="65">
      <t>キョウヨウ</t>
    </rPh>
    <rPh sb="65" eb="67">
      <t>カイシ</t>
    </rPh>
    <rPh sb="67" eb="69">
      <t>クイキ</t>
    </rPh>
    <rPh sb="70" eb="71">
      <t>ヒロ</t>
    </rPh>
    <rPh sb="73" eb="75">
      <t>ケイカク</t>
    </rPh>
    <rPh sb="81" eb="84">
      <t>ミセツゾク</t>
    </rPh>
    <rPh sb="84" eb="85">
      <t>シャ</t>
    </rPh>
    <rPh sb="87" eb="89">
      <t>ソウキ</t>
    </rPh>
    <rPh sb="90" eb="92">
      <t>セツゾク</t>
    </rPh>
    <rPh sb="93" eb="95">
      <t>ソクシン</t>
    </rPh>
    <rPh sb="96" eb="99">
      <t>シヨウリョウ</t>
    </rPh>
    <rPh sb="99" eb="101">
      <t>シュウニュウ</t>
    </rPh>
    <rPh sb="102" eb="104">
      <t>カクホ</t>
    </rPh>
    <rPh sb="105" eb="106">
      <t>ツト</t>
    </rPh>
    <rPh sb="108" eb="110">
      <t>ケイヒ</t>
    </rPh>
    <rPh sb="110" eb="112">
      <t>カイシュウ</t>
    </rPh>
    <rPh sb="112" eb="113">
      <t>リツ</t>
    </rPh>
    <rPh sb="113" eb="114">
      <t>オヨ</t>
    </rPh>
    <rPh sb="115" eb="120">
      <t>シセツリヨウリツ</t>
    </rPh>
    <rPh sb="121" eb="123">
      <t>ルイジ</t>
    </rPh>
    <rPh sb="123" eb="125">
      <t>ダンタイ</t>
    </rPh>
    <rPh sb="125" eb="127">
      <t>ヘイキン</t>
    </rPh>
    <rPh sb="127" eb="128">
      <t>チ</t>
    </rPh>
    <rPh sb="129" eb="130">
      <t>チカ</t>
    </rPh>
    <rPh sb="134" eb="136">
      <t>ケイエイ</t>
    </rPh>
    <rPh sb="137" eb="140">
      <t>ケンゼンカ</t>
    </rPh>
    <rPh sb="141" eb="142">
      <t>ハカ</t>
    </rPh>
    <rPh sb="149" eb="151">
      <t>ヘイセイ</t>
    </rPh>
    <rPh sb="153" eb="155">
      <t>ネンド</t>
    </rPh>
    <rPh sb="163" eb="164">
      <t>ホウ</t>
    </rPh>
    <rPh sb="165" eb="167">
      <t>テキヨウ</t>
    </rPh>
    <rPh sb="169" eb="171">
      <t>ヨテイ</t>
    </rPh>
    <rPh sb="175" eb="177">
      <t>ケイエイ</t>
    </rPh>
    <rPh sb="177" eb="179">
      <t>ジョウキョウ</t>
    </rPh>
    <rPh sb="180" eb="182">
      <t>ザイセイ</t>
    </rPh>
    <rPh sb="182" eb="184">
      <t>ジョウキョウ</t>
    </rPh>
    <rPh sb="185" eb="188">
      <t>メイカクカ</t>
    </rPh>
    <rPh sb="189" eb="192">
      <t>ゲスイドウ</t>
    </rPh>
    <rPh sb="192" eb="194">
      <t>ジギョウ</t>
    </rPh>
    <rPh sb="195" eb="197">
      <t>ケイエイ</t>
    </rPh>
    <rPh sb="197" eb="199">
      <t>キバン</t>
    </rPh>
    <rPh sb="200" eb="202">
      <t>キョウカ</t>
    </rPh>
    <rPh sb="203" eb="205">
      <t>ジゾク</t>
    </rPh>
    <rPh sb="205" eb="207">
      <t>カノウ</t>
    </rPh>
    <rPh sb="208" eb="210">
      <t>ウンエイ</t>
    </rPh>
    <rPh sb="211" eb="213">
      <t>メザ</t>
    </rPh>
    <phoneticPr fontId="4"/>
  </si>
  <si>
    <t>　平成28年度までは、小規模の小山田処理区の1箇所のみの供用であったが、平成29年度からは新規に大規模である薦野・米多比処理区の供用を開始した。そのため、使用料収入、汚水処理費用等の変化が大きく、健全性・効率性を示す各指標にも変化がみられる。
各指標について
①使用料収入、汚水処理費用等共に増加したが収益的収支比率は100％未満である。使用料収入は今後も増加が見込まれるため、100％に近づくと思われる。
④使用料収入が増加したことで、事業規模における企業債残高の占める割合が小さくなっている。
⑤⑥使用料収入、汚水処理費用はどちらも増加したが、使用料収入の増加率のほうが高いため、経費回収率と汚水処理原価の各指標共に改善がみられた。
⑦⑧供用開始により処理区域内人口が増加したが、まだまだ接続途中であるため施設利用率と水洗化率が低くなっている。</t>
    <rPh sb="1" eb="3">
      <t>ヘイセイ</t>
    </rPh>
    <rPh sb="5" eb="7">
      <t>ネンド</t>
    </rPh>
    <rPh sb="11" eb="14">
      <t>ショウキボ</t>
    </rPh>
    <rPh sb="15" eb="18">
      <t>オヤマダ</t>
    </rPh>
    <rPh sb="18" eb="20">
      <t>ショリ</t>
    </rPh>
    <rPh sb="20" eb="21">
      <t>ク</t>
    </rPh>
    <rPh sb="24" eb="25">
      <t>ショ</t>
    </rPh>
    <rPh sb="28" eb="30">
      <t>キョウヨウ</t>
    </rPh>
    <rPh sb="36" eb="38">
      <t>ヘイセイ</t>
    </rPh>
    <rPh sb="40" eb="42">
      <t>ネンド</t>
    </rPh>
    <rPh sb="45" eb="47">
      <t>シンキ</t>
    </rPh>
    <rPh sb="48" eb="51">
      <t>ダイキボ</t>
    </rPh>
    <rPh sb="54" eb="56">
      <t>コモノ</t>
    </rPh>
    <rPh sb="57" eb="60">
      <t>ネタビ</t>
    </rPh>
    <rPh sb="60" eb="62">
      <t>ショリ</t>
    </rPh>
    <rPh sb="62" eb="63">
      <t>ク</t>
    </rPh>
    <rPh sb="64" eb="66">
      <t>キョウヨウ</t>
    </rPh>
    <rPh sb="67" eb="69">
      <t>カイシ</t>
    </rPh>
    <rPh sb="77" eb="80">
      <t>シヨウリョウ</t>
    </rPh>
    <rPh sb="80" eb="82">
      <t>シュウニュウ</t>
    </rPh>
    <rPh sb="83" eb="85">
      <t>オスイ</t>
    </rPh>
    <rPh sb="85" eb="87">
      <t>ショリ</t>
    </rPh>
    <rPh sb="87" eb="89">
      <t>ヒヨウ</t>
    </rPh>
    <rPh sb="89" eb="90">
      <t>トウ</t>
    </rPh>
    <rPh sb="91" eb="93">
      <t>ヘンカ</t>
    </rPh>
    <rPh sb="94" eb="95">
      <t>オオ</t>
    </rPh>
    <rPh sb="98" eb="101">
      <t>ケンゼンセイ</t>
    </rPh>
    <rPh sb="102" eb="105">
      <t>コウリツセイ</t>
    </rPh>
    <rPh sb="106" eb="107">
      <t>シメ</t>
    </rPh>
    <rPh sb="108" eb="111">
      <t>カクシヒョウ</t>
    </rPh>
    <rPh sb="113" eb="115">
      <t>ヘンカ</t>
    </rPh>
    <rPh sb="122" eb="125">
      <t>カクシヒョウ</t>
    </rPh>
    <rPh sb="131" eb="134">
      <t>シヨウリョウ</t>
    </rPh>
    <rPh sb="134" eb="136">
      <t>シュウニュウ</t>
    </rPh>
    <rPh sb="137" eb="139">
      <t>オスイ</t>
    </rPh>
    <rPh sb="139" eb="141">
      <t>ショリ</t>
    </rPh>
    <rPh sb="141" eb="143">
      <t>ヒヨウ</t>
    </rPh>
    <rPh sb="143" eb="144">
      <t>ナド</t>
    </rPh>
    <rPh sb="144" eb="145">
      <t>トモ</t>
    </rPh>
    <rPh sb="146" eb="148">
      <t>ゾウカ</t>
    </rPh>
    <rPh sb="151" eb="154">
      <t>シュウエキテキ</t>
    </rPh>
    <rPh sb="154" eb="156">
      <t>シュウシ</t>
    </rPh>
    <rPh sb="156" eb="158">
      <t>ヒリツ</t>
    </rPh>
    <rPh sb="163" eb="165">
      <t>ミマン</t>
    </rPh>
    <rPh sb="169" eb="172">
      <t>シヨウリョウ</t>
    </rPh>
    <rPh sb="172" eb="174">
      <t>シュウニュウ</t>
    </rPh>
    <rPh sb="175" eb="177">
      <t>コンゴ</t>
    </rPh>
    <rPh sb="178" eb="180">
      <t>ゾウカ</t>
    </rPh>
    <rPh sb="181" eb="183">
      <t>ミコ</t>
    </rPh>
    <rPh sb="194" eb="195">
      <t>チカ</t>
    </rPh>
    <rPh sb="198" eb="199">
      <t>オモ</t>
    </rPh>
    <rPh sb="205" eb="208">
      <t>シヨウリョウ</t>
    </rPh>
    <rPh sb="208" eb="210">
      <t>シュウニュウ</t>
    </rPh>
    <rPh sb="211" eb="213">
      <t>ゾウカ</t>
    </rPh>
    <rPh sb="219" eb="223">
      <t>ジギョウキボ</t>
    </rPh>
    <rPh sb="227" eb="229">
      <t>キギョウ</t>
    </rPh>
    <rPh sb="229" eb="230">
      <t>サイ</t>
    </rPh>
    <rPh sb="230" eb="232">
      <t>ザンダカ</t>
    </rPh>
    <rPh sb="233" eb="234">
      <t>シ</t>
    </rPh>
    <rPh sb="236" eb="238">
      <t>ワリアイ</t>
    </rPh>
    <rPh sb="239" eb="240">
      <t>チイ</t>
    </rPh>
    <rPh sb="251" eb="254">
      <t>シヨウリョウ</t>
    </rPh>
    <rPh sb="254" eb="256">
      <t>シュウニュウ</t>
    </rPh>
    <rPh sb="257" eb="259">
      <t>オスイ</t>
    </rPh>
    <rPh sb="259" eb="261">
      <t>ショリ</t>
    </rPh>
    <rPh sb="261" eb="263">
      <t>ヒヨウ</t>
    </rPh>
    <rPh sb="268" eb="270">
      <t>ゾウカ</t>
    </rPh>
    <rPh sb="274" eb="277">
      <t>シヨウリョウ</t>
    </rPh>
    <rPh sb="277" eb="279">
      <t>シュウニュウ</t>
    </rPh>
    <rPh sb="280" eb="282">
      <t>ゾウカ</t>
    </rPh>
    <rPh sb="282" eb="283">
      <t>リツ</t>
    </rPh>
    <rPh sb="287" eb="288">
      <t>タカ</t>
    </rPh>
    <rPh sb="292" eb="294">
      <t>ケイヒ</t>
    </rPh>
    <rPh sb="294" eb="296">
      <t>カイシュウ</t>
    </rPh>
    <rPh sb="296" eb="297">
      <t>リツ</t>
    </rPh>
    <rPh sb="298" eb="300">
      <t>オスイ</t>
    </rPh>
    <rPh sb="300" eb="302">
      <t>ショリ</t>
    </rPh>
    <rPh sb="302" eb="304">
      <t>ゲンカ</t>
    </rPh>
    <rPh sb="305" eb="308">
      <t>カクシヒョウ</t>
    </rPh>
    <rPh sb="308" eb="309">
      <t>トモ</t>
    </rPh>
    <rPh sb="310" eb="312">
      <t>カイゼン</t>
    </rPh>
    <rPh sb="321" eb="323">
      <t>キョウヨウ</t>
    </rPh>
    <rPh sb="323" eb="325">
      <t>カイシ</t>
    </rPh>
    <rPh sb="328" eb="330">
      <t>ショリ</t>
    </rPh>
    <rPh sb="330" eb="332">
      <t>クイキ</t>
    </rPh>
    <rPh sb="332" eb="333">
      <t>ナイ</t>
    </rPh>
    <rPh sb="333" eb="335">
      <t>ジンコウ</t>
    </rPh>
    <rPh sb="336" eb="338">
      <t>ゾウカ</t>
    </rPh>
    <rPh sb="346" eb="348">
      <t>セツゾク</t>
    </rPh>
    <rPh sb="348" eb="350">
      <t>トチュウ</t>
    </rPh>
    <rPh sb="355" eb="357">
      <t>シセツ</t>
    </rPh>
    <rPh sb="357" eb="360">
      <t>リヨウリツ</t>
    </rPh>
    <rPh sb="361" eb="364">
      <t>スイセンカ</t>
    </rPh>
    <rPh sb="364" eb="365">
      <t>リツ</t>
    </rPh>
    <rPh sb="366" eb="367">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</si>
</sst>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E6-4878-91B5-DAA22E7407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c:ext xmlns:c16="http://schemas.microsoft.com/office/drawing/2014/chart" uri="{C3380CC4-5D6E-409C-BE32-E72D297353CC}">
              <c16:uniqueId val="{00000001-62E6-4878-91B5-DAA22E7407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39.619999999999997</c:v>
                </c:pt>
                <c:pt idx="1">
                  <c:v>44.03</c:v>
                </c:pt>
                <c:pt idx="2">
                  <c:v>40.880000000000003</c:v>
                </c:pt>
                <c:pt idx="3">
                  <c:v>39.619999999999997</c:v>
                </c:pt>
                <c:pt idx="4">
                  <c:v>22.52</c:v>
                </c:pt>
              </c:numCache>
            </c:numRef>
          </c:val>
          <c:extLst>
            <c:ext xmlns:c16="http://schemas.microsoft.com/office/drawing/2014/chart" uri="{C3380CC4-5D6E-409C-BE32-E72D297353CC}">
              <c16:uniqueId val="{00000000-71CA-45CE-907D-45D5578DB9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c:ext xmlns:c16="http://schemas.microsoft.com/office/drawing/2014/chart" uri="{C3380CC4-5D6E-409C-BE32-E72D297353CC}">
              <c16:uniqueId val="{00000001-71CA-45CE-907D-45D5578DB9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81.760000000000005</c:v>
                </c:pt>
                <c:pt idx="1">
                  <c:v>85.67</c:v>
                </c:pt>
                <c:pt idx="2">
                  <c:v>92.46</c:v>
                </c:pt>
                <c:pt idx="3">
                  <c:v>90.91</c:v>
                </c:pt>
                <c:pt idx="4">
                  <c:v>54.94</c:v>
                </c:pt>
              </c:numCache>
            </c:numRef>
          </c:val>
          <c:extLst>
            <c:ext xmlns:c16="http://schemas.microsoft.com/office/drawing/2014/chart" uri="{C3380CC4-5D6E-409C-BE32-E72D297353CC}">
              <c16:uniqueId val="{00000000-F6E4-448F-937B-06C8BBFA7E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c:ext xmlns:c16="http://schemas.microsoft.com/office/drawing/2014/chart" uri="{C3380CC4-5D6E-409C-BE32-E72D297353CC}">
              <c16:uniqueId val="{00000001-F6E4-448F-937B-06C8BBFA7E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74.67</c:v>
                </c:pt>
                <c:pt idx="1">
                  <c:v>53.2</c:v>
                </c:pt>
                <c:pt idx="2">
                  <c:v>52.44</c:v>
                </c:pt>
                <c:pt idx="3">
                  <c:v>112.71</c:v>
                </c:pt>
                <c:pt idx="4">
                  <c:v>87.95</c:v>
                </c:pt>
              </c:numCache>
            </c:numRef>
          </c:val>
          <c:extLst>
            <c:ext xmlns:c16="http://schemas.microsoft.com/office/drawing/2014/chart" uri="{C3380CC4-5D6E-409C-BE32-E72D297353CC}">
              <c16:uniqueId val="{00000000-2CB7-4D12-A40E-683497C6206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7-4D12-A40E-683497C6206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F-4930-8AB2-C5F4F6236A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F-4930-8AB2-C5F4F6236A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3-443C-A5C7-CABAE70238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3-443C-A5C7-CABAE70238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84-4E71-8681-C4DCD80FC1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84-4E71-8681-C4DCD80FC1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D2-4C7F-A62D-8ADB054D72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D2-4C7F-A62D-8ADB054D72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8026.46</c:v>
                </c:pt>
                <c:pt idx="1">
                  <c:v>10041.41</c:v>
                </c:pt>
                <c:pt idx="2">
                  <c:v>14867.04</c:v>
                </c:pt>
                <c:pt idx="3">
                  <c:v>18699.45</c:v>
                </c:pt>
                <c:pt idx="4">
                  <c:v>7834.57</c:v>
                </c:pt>
              </c:numCache>
            </c:numRef>
          </c:val>
          <c:extLst>
            <c:ext xmlns:c16="http://schemas.microsoft.com/office/drawing/2014/chart" uri="{C3380CC4-5D6E-409C-BE32-E72D297353CC}">
              <c16:uniqueId val="{00000000-B05C-40ED-BBF0-367D9CDEAC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c:ext xmlns:c16="http://schemas.microsoft.com/office/drawing/2014/chart" uri="{C3380CC4-5D6E-409C-BE32-E72D297353CC}">
              <c16:uniqueId val="{00000001-B05C-40ED-BBF0-367D9CDEAC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17.989999999999998</c:v>
                </c:pt>
                <c:pt idx="1">
                  <c:v>16.11</c:v>
                </c:pt>
                <c:pt idx="2">
                  <c:v>11.09</c:v>
                </c:pt>
                <c:pt idx="3">
                  <c:v>14.4</c:v>
                </c:pt>
                <c:pt idx="4">
                  <c:v>26.34</c:v>
                </c:pt>
              </c:numCache>
            </c:numRef>
          </c:val>
          <c:extLst>
            <c:ext xmlns:c16="http://schemas.microsoft.com/office/drawing/2014/chart" uri="{C3380CC4-5D6E-409C-BE32-E72D297353CC}">
              <c16:uniqueId val="{00000000-A6D1-45C2-B76B-3D5D1B3EAD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c:ext xmlns:c16="http://schemas.microsoft.com/office/drawing/2014/chart" uri="{C3380CC4-5D6E-409C-BE32-E72D297353CC}">
              <c16:uniqueId val="{00000001-A6D1-45C2-B76B-3D5D1B3EAD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731.81</c:v>
                </c:pt>
                <c:pt idx="1">
                  <c:v>794.55</c:v>
                </c:pt>
                <c:pt idx="2">
                  <c:v>1194.98</c:v>
                </c:pt>
                <c:pt idx="3">
                  <c:v>967.42</c:v>
                </c:pt>
                <c:pt idx="4">
                  <c:v>537.33000000000004</c:v>
                </c:pt>
              </c:numCache>
            </c:numRef>
          </c:val>
          <c:extLst>
            <c:ext xmlns:c16="http://schemas.microsoft.com/office/drawing/2014/chart" uri="{C3380CC4-5D6E-409C-BE32-E72D297353CC}">
              <c16:uniqueId val="{00000000-7386-42CF-AB68-CB0AC8E50D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c:ext xmlns:c16="http://schemas.microsoft.com/office/drawing/2014/chart" uri="{C3380CC4-5D6E-409C-BE32-E72D297353CC}">
              <c16:uniqueId val="{00000001-7386-42CF-AB68-CB0AC8E50D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福岡県　古賀市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F3</v>
      </c>
      <c r="X8" s="47"/>
      <c r="Y8" s="47"/>
      <c r="Z8" s="47"/>
      <c r="AA8" s="47"/>
      <c r="AB8" s="47"/>
      <c r="AC8" s="47"/>
      <c r="AD8" s="48" t="str">
        <f>データ!$M$6</f>
        <v>非設置</v>
      </c>
      <c r="AE8" s="48"/>
      <c r="AF8" s="48"/>
      <c r="AG8" s="48"/>
      <c r="AH8" s="48"/>
      <c r="AI8" s="48"/>
      <c r="AJ8" s="48"/>
      <c r="AK8" s="3"/>
      <c r="AL8" s="49">
        <f>データ!S6</f>
        <v>58721</v>
      </c>
      <c r="AM8" s="49"/>
      <c r="AN8" s="49"/>
      <c r="AO8" s="49"/>
      <c r="AP8" s="49"/>
      <c r="AQ8" s="49"/>
      <c r="AR8" s="49"/>
      <c r="AS8" s="49"/>
      <c r="AT8" s="44">
        <f>データ!T6</f>
        <v>42.07</v>
      </c>
      <c r="AU8" s="44"/>
      <c r="AV8" s="44"/>
      <c r="AW8" s="44"/>
      <c r="AX8" s="44"/>
      <c r="AY8" s="44"/>
      <c r="AZ8" s="44"/>
      <c r="BA8" s="44"/>
      <c r="BB8" s="44">
        <f>データ!U6</f>
        <v>1395.79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3.81</v>
      </c>
      <c r="Q10" s="44"/>
      <c r="R10" s="44"/>
      <c r="S10" s="44"/>
      <c r="T10" s="44"/>
      <c r="U10" s="44"/>
      <c r="V10" s="44"/>
      <c r="W10" s="44">
        <f>データ!Q6</f>
        <v>69.67</v>
      </c>
      <c r="X10" s="44"/>
      <c r="Y10" s="44"/>
      <c r="Z10" s="44"/>
      <c r="AA10" s="44"/>
      <c r="AB10" s="44"/>
      <c r="AC10" s="44"/>
      <c r="AD10" s="49">
        <f>データ!R6</f>
        <v>2770</v>
      </c>
      <c r="AE10" s="49"/>
      <c r="AF10" s="49"/>
      <c r="AG10" s="49"/>
      <c r="AH10" s="49"/>
      <c r="AI10" s="49"/>
      <c r="AJ10" s="49"/>
      <c r="AK10" s="2"/>
      <c r="AL10" s="49">
        <f>データ!V6</f>
        <v>2239</v>
      </c>
      <c r="AM10" s="49"/>
      <c r="AN10" s="49"/>
      <c r="AO10" s="49"/>
      <c r="AP10" s="49"/>
      <c r="AQ10" s="49"/>
      <c r="AR10" s="49"/>
      <c r="AS10" s="49"/>
      <c r="AT10" s="44">
        <f>データ!W6</f>
        <v>0.35</v>
      </c>
      <c r="AU10" s="44"/>
      <c r="AV10" s="44"/>
      <c r="AW10" s="44"/>
      <c r="AX10" s="44"/>
      <c r="AY10" s="44"/>
      <c r="AZ10" s="44"/>
      <c r="BA10" s="44"/>
      <c r="BB10" s="44">
        <f>データ!X6</f>
        <v>6397.14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ZIMh7nLB3u1NX6svmyAM73vh7V7F7ebEOCA+8X0MaeJnlciMYDN5V1X308mOFeeWhiIL/meZQs7/uDAJoMg1UA==" saltValue="OCugJ3LZ0Z2Ith6pZLwzX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402231</v>
      </c>
      <c r="D6" s="32">
        <f t="shared" si="3"/>
        <v>47</v>
      </c>
      <c r="E6" s="32">
        <f t="shared" si="3"/>
        <v>17</v>
      </c>
      <c r="F6" s="32">
        <f t="shared" si="3"/>
        <v>5</v>
      </c>
      <c r="G6" s="32">
        <f t="shared" si="3"/>
        <v>0</v>
      </c>
      <c r="H6" s="32" t="str">
        <f t="shared" si="3"/>
        <v>福岡県　古賀市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3.81</v>
      </c>
      <c r="Q6" s="33">
        <f t="shared" si="3"/>
        <v>69.67</v>
      </c>
      <c r="R6" s="33">
        <f t="shared" si="3"/>
        <v>2770</v>
      </c>
      <c r="S6" s="33">
        <f t="shared" si="3"/>
        <v>58721</v>
      </c>
      <c r="T6" s="33">
        <f t="shared" si="3"/>
        <v>42.07</v>
      </c>
      <c r="U6" s="33">
        <f t="shared" si="3"/>
        <v>1395.79</v>
      </c>
      <c r="V6" s="33">
        <f t="shared" si="3"/>
        <v>2239</v>
      </c>
      <c r="W6" s="33">
        <f t="shared" si="3"/>
        <v>0.35</v>
      </c>
      <c r="X6" s="33">
        <f t="shared" si="3"/>
        <v>6397.14</v>
      </c>
      <c r="Y6" s="34">
        <f>IF(Y7="",NA(),Y7)</f>
        <v>74.67</v>
      </c>
      <c r="Z6" s="34">
        <f t="shared" ref="Z6:AH6" si="4">IF(Z7="",NA(),Z7)</f>
        <v>53.2</v>
      </c>
      <c r="AA6" s="34">
        <f t="shared" si="4"/>
        <v>52.44</v>
      </c>
      <c r="AB6" s="34">
        <f t="shared" si="4"/>
        <v>112.71</v>
      </c>
      <c r="AC6" s="34">
        <f t="shared" si="4"/>
        <v>87.95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8026.46</v>
      </c>
      <c r="BG6" s="34">
        <f t="shared" ref="BG6:BO6" si="7">IF(BG7="",NA(),BG7)</f>
        <v>10041.41</v>
      </c>
      <c r="BH6" s="34">
        <f t="shared" si="7"/>
        <v>14867.04</v>
      </c>
      <c r="BI6" s="34">
        <f t="shared" si="7"/>
        <v>18699.45</v>
      </c>
      <c r="BJ6" s="34">
        <f t="shared" si="7"/>
        <v>7834.57</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17.989999999999998</v>
      </c>
      <c r="BR6" s="34">
        <f t="shared" ref="BR6:BZ6" si="8">IF(BR7="",NA(),BR7)</f>
        <v>16.11</v>
      </c>
      <c r="BS6" s="34">
        <f t="shared" si="8"/>
        <v>11.09</v>
      </c>
      <c r="BT6" s="34">
        <f t="shared" si="8"/>
        <v>14.4</v>
      </c>
      <c r="BU6" s="34">
        <f t="shared" si="8"/>
        <v>26.34</v>
      </c>
      <c r="BV6" s="34">
        <f t="shared" si="8"/>
        <v>41.04</v>
      </c>
      <c r="BW6" s="34">
        <f t="shared" si="8"/>
        <v>41.08</v>
      </c>
      <c r="BX6" s="34">
        <f t="shared" si="8"/>
        <v>41.34</v>
      </c>
      <c r="BY6" s="34">
        <f t="shared" si="8"/>
        <v>40.06</v>
      </c>
      <c r="BZ6" s="34">
        <f t="shared" si="8"/>
        <v>41.25</v>
      </c>
      <c r="CA6" s="33" t="str">
        <f>IF(CA7="","",IF(CA7="-","【-】","【"&amp;SUBSTITUTE(TEXT(CA7,"#,##0.00"),"-","△")&amp;"】"))</f>
        <v>【60.64】</v>
      </c>
      <c r="CB6" s="34">
        <f>IF(CB7="",NA(),CB7)</f>
        <v>731.81</v>
      </c>
      <c r="CC6" s="34">
        <f t="shared" ref="CC6:CK6" si="9">IF(CC7="",NA(),CC7)</f>
        <v>794.55</v>
      </c>
      <c r="CD6" s="34">
        <f t="shared" si="9"/>
        <v>1194.98</v>
      </c>
      <c r="CE6" s="34">
        <f t="shared" si="9"/>
        <v>967.42</v>
      </c>
      <c r="CF6" s="34">
        <f t="shared" si="9"/>
        <v>537.33000000000004</v>
      </c>
      <c r="CG6" s="34">
        <f t="shared" si="9"/>
        <v>357.08</v>
      </c>
      <c r="CH6" s="34">
        <f t="shared" si="9"/>
        <v>378.08</v>
      </c>
      <c r="CI6" s="34">
        <f t="shared" si="9"/>
        <v>357.49</v>
      </c>
      <c r="CJ6" s="34">
        <f t="shared" si="9"/>
        <v>355.22</v>
      </c>
      <c r="CK6" s="34">
        <f t="shared" si="9"/>
        <v>334.48</v>
      </c>
      <c r="CL6" s="33" t="str">
        <f>IF(CL7="","",IF(CL7="-","【-】","【"&amp;SUBSTITUTE(TEXT(CL7,"#,##0.00"),"-","△")&amp;"】"))</f>
        <v>【255.52】</v>
      </c>
      <c r="CM6" s="34">
        <f>IF(CM7="",NA(),CM7)</f>
        <v>39.619999999999997</v>
      </c>
      <c r="CN6" s="34">
        <f t="shared" ref="CN6:CV6" si="10">IF(CN7="",NA(),CN7)</f>
        <v>44.03</v>
      </c>
      <c r="CO6" s="34">
        <f t="shared" si="10"/>
        <v>40.880000000000003</v>
      </c>
      <c r="CP6" s="34">
        <f t="shared" si="10"/>
        <v>39.619999999999997</v>
      </c>
      <c r="CQ6" s="34">
        <f t="shared" si="10"/>
        <v>22.52</v>
      </c>
      <c r="CR6" s="34">
        <f t="shared" si="10"/>
        <v>45.95</v>
      </c>
      <c r="CS6" s="34">
        <f t="shared" si="10"/>
        <v>44.69</v>
      </c>
      <c r="CT6" s="34">
        <f t="shared" si="10"/>
        <v>44.69</v>
      </c>
      <c r="CU6" s="34">
        <f t="shared" si="10"/>
        <v>42.84</v>
      </c>
      <c r="CV6" s="34">
        <f t="shared" si="10"/>
        <v>40.93</v>
      </c>
      <c r="CW6" s="33" t="str">
        <f>IF(CW7="","",IF(CW7="-","【-】","【"&amp;SUBSTITUTE(TEXT(CW7,"#,##0.00"),"-","△")&amp;"】"))</f>
        <v>【52.49】</v>
      </c>
      <c r="CX6" s="34">
        <f>IF(CX7="",NA(),CX7)</f>
        <v>81.760000000000005</v>
      </c>
      <c r="CY6" s="34">
        <f t="shared" ref="CY6:DG6" si="11">IF(CY7="",NA(),CY7)</f>
        <v>85.67</v>
      </c>
      <c r="CZ6" s="34">
        <f t="shared" si="11"/>
        <v>92.46</v>
      </c>
      <c r="DA6" s="34">
        <f t="shared" si="11"/>
        <v>90.91</v>
      </c>
      <c r="DB6" s="34">
        <f t="shared" si="11"/>
        <v>54.94</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402231</v>
      </c>
      <c r="D7" s="36">
        <v>47</v>
      </c>
      <c r="E7" s="36">
        <v>17</v>
      </c>
      <c r="F7" s="36">
        <v>5</v>
      </c>
      <c r="G7" s="36">
        <v>0</v>
      </c>
      <c r="H7" s="36" t="s">
        <v>109</v>
      </c>
      <c r="I7" s="36" t="s">
        <v>110</v>
      </c>
      <c r="J7" s="36" t="s">
        <v>111</v>
      </c>
      <c r="K7" s="36" t="s">
        <v>112</v>
      </c>
      <c r="L7" s="36" t="s">
        <v>113</v>
      </c>
      <c r="M7" s="36" t="s">
        <v>114</v>
      </c>
      <c r="N7" s="37" t="s">
        <v>115</v>
      </c>
      <c r="O7" s="37" t="s">
        <v>116</v>
      </c>
      <c r="P7" s="37">
        <v>3.81</v>
      </c>
      <c r="Q7" s="37">
        <v>69.67</v>
      </c>
      <c r="R7" s="37">
        <v>2770</v>
      </c>
      <c r="S7" s="37">
        <v>58721</v>
      </c>
      <c r="T7" s="37">
        <v>42.07</v>
      </c>
      <c r="U7" s="37">
        <v>1395.79</v>
      </c>
      <c r="V7" s="37">
        <v>2239</v>
      </c>
      <c r="W7" s="37">
        <v>0.35</v>
      </c>
      <c r="X7" s="37">
        <v>6397.14</v>
      </c>
      <c r="Y7" s="37">
        <v>74.67</v>
      </c>
      <c r="Z7" s="37">
        <v>53.2</v>
      </c>
      <c r="AA7" s="37">
        <v>52.44</v>
      </c>
      <c r="AB7" s="37">
        <v>112.71</v>
      </c>
      <c r="AC7" s="37">
        <v>87.95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8026.46</v>
      </c>
      <c r="BG7" s="37">
        <v>10041.41</v>
      </c>
      <c r="BH7" s="37">
        <v>14867.04</v>
      </c>
      <c r="BI7" s="37">
        <v>18699.45</v>
      </c>
      <c r="BJ7" s="37">
        <v>7834.57</v>
      </c>
      <c r="BK7" s="37">
        <v>1117.1099999999999</v>
      </c>
      <c r="BL7" s="37">
        <v>1161.05</v>
      </c>
      <c r="BM7" s="37">
        <v>979.89</v>
      </c>
      <c r="BN7" s="37">
        <v>1051.43</v>
      </c>
      <c r="BO7" s="37">
        <v>982.29</v>
      </c>
      <c r="BP7" s="37">
        <v>814.89</v>
      </c>
      <c r="BQ7" s="37">
        <v>17.989999999999998</v>
      </c>
      <c r="BR7" s="37">
        <v>16.11</v>
      </c>
      <c r="BS7" s="37">
        <v>11.09</v>
      </c>
      <c r="BT7" s="37">
        <v>14.4</v>
      </c>
      <c r="BU7" s="37">
        <v>26.34</v>
      </c>
      <c r="BV7" s="37">
        <v>41.04</v>
      </c>
      <c r="BW7" s="37">
        <v>41.08</v>
      </c>
      <c r="BX7" s="37">
        <v>41.34</v>
      </c>
      <c r="BY7" s="37">
        <v>40.06</v>
      </c>
      <c r="BZ7" s="37">
        <v>41.25</v>
      </c>
      <c r="CA7" s="37">
        <v>60.64</v>
      </c>
      <c r="CB7" s="37">
        <v>731.81</v>
      </c>
      <c r="CC7" s="37">
        <v>794.55</v>
      </c>
      <c r="CD7" s="37">
        <v>1194.98</v>
      </c>
      <c r="CE7" s="37">
        <v>967.42</v>
      </c>
      <c r="CF7" s="37">
        <v>537.33000000000004</v>
      </c>
      <c r="CG7" s="37">
        <v>357.08</v>
      </c>
      <c r="CH7" s="37">
        <v>378.08</v>
      </c>
      <c r="CI7" s="37">
        <v>357.49</v>
      </c>
      <c r="CJ7" s="37">
        <v>355.22</v>
      </c>
      <c r="CK7" s="37">
        <v>334.48</v>
      </c>
      <c r="CL7" s="37">
        <v>255.52</v>
      </c>
      <c r="CM7" s="37">
        <v>39.619999999999997</v>
      </c>
      <c r="CN7" s="37">
        <v>44.03</v>
      </c>
      <c r="CO7" s="37">
        <v>40.880000000000003</v>
      </c>
      <c r="CP7" s="37">
        <v>39.619999999999997</v>
      </c>
      <c r="CQ7" s="37">
        <v>22.52</v>
      </c>
      <c r="CR7" s="37">
        <v>45.95</v>
      </c>
      <c r="CS7" s="37">
        <v>44.69</v>
      </c>
      <c r="CT7" s="37">
        <v>44.69</v>
      </c>
      <c r="CU7" s="37">
        <v>42.84</v>
      </c>
      <c r="CV7" s="37">
        <v>40.93</v>
      </c>
      <c r="CW7" s="37">
        <v>52.49</v>
      </c>
      <c r="CX7" s="37">
        <v>81.760000000000005</v>
      </c>
      <c r="CY7" s="37">
        <v>85.67</v>
      </c>
      <c r="CZ7" s="37">
        <v>92.46</v>
      </c>
      <c r="DA7" s="37">
        <v>90.91</v>
      </c>
      <c r="DB7" s="37">
        <v>54.94</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0796</cp:lastModifiedBy>
  <cp:lastPrinted>2019-01-29T09:32:46Z</cp:lastPrinted>
  <dcterms:created xsi:type="dcterms:W3CDTF">2018-12-03T09:29:55Z</dcterms:created>
  <dcterms:modified xsi:type="dcterms:W3CDTF">2019-01-29T10:40:56Z</dcterms:modified>
  <cp:category/>
</cp:coreProperties>
</file>