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68\Desktop\"/>
    </mc:Choice>
  </mc:AlternateContent>
  <workbookProtection workbookAlgorithmName="SHA-512" workbookHashValue="xl5tfTaNWSI6Thth8SmNAHnujUVjj2yy43W3oVb6is0OvXV8CGq5ocN58T8bb0TA/+c78y9EIZsqYuvzS2mM9g==" workbookSaltValue="Kk1bctrNMsaetf34y9lG7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<sst xmlns="http://schemas.openxmlformats.org/spreadsheetml/2006/main" count="220" uniqueCount="108">
  <si>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</si>
  <si>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</si>
  <si>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</si>
  <si>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</si>
  <si>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</si>
  <si>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</si>
  <si>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</si>
  <si>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</si>
  <si>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</si>
  <si>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</si>
  <si>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</si>
  <si>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</si>
  <si>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</si>
  <si>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</si>
  <si>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</si>
  <si>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</si>
  <si>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</si>
  <si>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</si>
  <si>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</si>
  <si>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</si>
  <si>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</si>
  <si>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</si>
  <si>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</si>
  <si>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</si>
  <si>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</si>
  <si>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</si>
  <si>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</si>
  <si>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</si>
  <si>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</si>
  <si>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</si>
  <si>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</si>
  <si>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</si>
  <si>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</si>
  <si>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</si>
  <si>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</si>
  <si>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</si>
  <si>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</si>
  <si>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</si>
  <si>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</si>
  <si>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</si>
  <si>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</si>
  <si>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</si>
  <si>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</si>
  <si>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</si>
  <si>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</si>
  <si>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</si>
  <si>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</si>
  <si>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</si>
  <si>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</si>
  <si>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</si>
  <si>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</si>
  <si>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</si>
  <si>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</si>
  <si>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</si>
  <si>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</si>
  <si>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</si>
  <si>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</si>
  <si>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</si>
  <si>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</si>
  <si>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</si>
  <si>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</si>
  <si>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</si>
  <si>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</si>
  <si>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</si>
  <si>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</si>
  <si>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</si>
  <si>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</si>
  <si>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</si>
  <si>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</si>
  <si>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</si>
  <si>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</si>
  <si>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</si>
  <si>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</si>
  <si>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</si>
  <si>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</si>
  <si>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</si>
  <si>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</si>
  <si>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</si>
  <si>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</si>
  <si>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</si>
  <si>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</si>
  <si>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</si>
  <si>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</si>
  <si>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</si>
  <si>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</si>
  <si>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</si>
  <si>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</si>
  <si>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</si>
  <si>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</si>
  <si>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</si>
  <si>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</si>
  <si>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</si>
  <si>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</si>
  <si>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古賀市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</si>
  <si>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</si>
  <si>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</si>
  <si>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</si>
  <si>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</si>
  <si>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</si>
  <si>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</si>
  <si>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</si>
  <si>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</si>
  <si>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</si>
  <si>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</si>
  <si>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</si>
  <si>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高水準である一方、管路経年化率は類似団体平均値を大きく上回る状況が続いている。これは、近年管路更新を抑制してきた結果と考えられるため、持続的な水道事業の維持のため、計画的な管路更新を進めていく必要がある。
　なお、本市においては、耐用年数の短い鉛管の更新を今後4年程度で終える予定であり、耐用年数の長い鋳鉄管は更新費用が平準化するよう、アセットマネジメント及び経営戦略に則り、計画的に更新を行っていく予定である。</t>
    <rPh sb="1" eb="7">
      <t>ユウケイコテイシサン</t>
    </rPh>
    <rPh sb="7" eb="9">
      <t>ゲンカ</t>
    </rPh>
    <rPh sb="9" eb="12">
      <t>ショウキャクリツ</t>
    </rPh>
    <rPh sb="13" eb="16">
      <t>コウスイジュン</t>
    </rPh>
    <rPh sb="19" eb="21">
      <t>イッポウ</t>
    </rPh>
    <rPh sb="22" eb="24">
      <t>カンロ</t>
    </rPh>
    <rPh sb="24" eb="27">
      <t>ケイネンカ</t>
    </rPh>
    <rPh sb="27" eb="28">
      <t>リツ</t>
    </rPh>
    <rPh sb="29" eb="36">
      <t>ルイジダンタイヘイキンチ</t>
    </rPh>
    <rPh sb="37" eb="38">
      <t>オオ</t>
    </rPh>
    <rPh sb="40" eb="42">
      <t>ウワマワ</t>
    </rPh>
    <rPh sb="43" eb="45">
      <t>ジョウキョウ</t>
    </rPh>
    <rPh sb="46" eb="47">
      <t>ツヅ</t>
    </rPh>
    <rPh sb="56" eb="58">
      <t>キンネン</t>
    </rPh>
    <rPh sb="58" eb="60">
      <t>カンロ</t>
    </rPh>
    <rPh sb="60" eb="62">
      <t>コウシン</t>
    </rPh>
    <rPh sb="63" eb="65">
      <t>ヨクセイ</t>
    </rPh>
    <rPh sb="69" eb="71">
      <t>ケッカ</t>
    </rPh>
    <rPh sb="72" eb="73">
      <t>カンガ</t>
    </rPh>
    <rPh sb="80" eb="83">
      <t>ジゾクテキ</t>
    </rPh>
    <rPh sb="84" eb="86">
      <t>スイドウ</t>
    </rPh>
    <rPh sb="86" eb="88">
      <t>ジギョウ</t>
    </rPh>
    <rPh sb="89" eb="91">
      <t>イジ</t>
    </rPh>
    <rPh sb="95" eb="98">
      <t>ケイカクテキ</t>
    </rPh>
    <rPh sb="99" eb="101">
      <t>カンロ</t>
    </rPh>
    <rPh sb="101" eb="103">
      <t>コウシン</t>
    </rPh>
    <rPh sb="104" eb="105">
      <t>スス</t>
    </rPh>
    <rPh sb="109" eb="111">
      <t>ヒツヨウ</t>
    </rPh>
    <rPh sb="121" eb="123">
      <t>ホンシ</t>
    </rPh>
    <rPh sb="129" eb="131">
      <t>タイヨウ</t>
    </rPh>
    <rPh sb="131" eb="133">
      <t>ネンスウ</t>
    </rPh>
    <rPh sb="134" eb="135">
      <t>ミジカ</t>
    </rPh>
    <rPh sb="136" eb="137">
      <t>ナマリ</t>
    </rPh>
    <rPh sb="137" eb="138">
      <t>カン</t>
    </rPh>
    <rPh sb="139" eb="141">
      <t>コウシン</t>
    </rPh>
    <rPh sb="142" eb="144">
      <t>コンゴ</t>
    </rPh>
    <rPh sb="145" eb="146">
      <t>ネン</t>
    </rPh>
    <rPh sb="146" eb="148">
      <t>テイド</t>
    </rPh>
    <rPh sb="149" eb="150">
      <t>オ</t>
    </rPh>
    <rPh sb="152" eb="154">
      <t>ヨテイ</t>
    </rPh>
    <rPh sb="158" eb="160">
      <t>タイヨウ</t>
    </rPh>
    <rPh sb="160" eb="162">
      <t>ネンスウ</t>
    </rPh>
    <rPh sb="163" eb="164">
      <t>ナガ</t>
    </rPh>
    <rPh sb="165" eb="168">
      <t>チュウテツカン</t>
    </rPh>
    <rPh sb="169" eb="171">
      <t>コウシン</t>
    </rPh>
    <rPh sb="171" eb="173">
      <t>ヒヨウ</t>
    </rPh>
    <rPh sb="174" eb="177">
      <t>ヘイジュンカ</t>
    </rPh>
    <rPh sb="192" eb="193">
      <t>オヨ</t>
    </rPh>
    <rPh sb="194" eb="196">
      <t>ケイエイ</t>
    </rPh>
    <rPh sb="196" eb="198">
      <t>センリャク</t>
    </rPh>
    <rPh sb="199" eb="200">
      <t>ノット</t>
    </rPh>
    <rPh sb="202" eb="205">
      <t>ケイカクテキ</t>
    </rPh>
    <rPh sb="206" eb="208">
      <t>コウシン</t>
    </rPh>
    <rPh sb="209" eb="210">
      <t>オコナ</t>
    </rPh>
    <rPh sb="214" eb="216">
      <t>ヨテイ</t>
    </rPh>
    <phoneticPr fontId="4"/>
  </si>
  <si>
    <t>　古賀市水道事業は、自己浄水が25%と受水75%により給水をまかなっているが、今後は福岡地区水道企業団からの受水増が見込まれるため、自己浄水比率はさらなる低下が見込まれる。
　他方、浄水場・井堰・取水井といった自己浄水のための施設は、老朽化が進んでいるが、自己浄水比率の低下が見込まれる中での、多額の更新費用の捻出は合理性を欠くものであると予想される。
　今後は、アセットマネジメント、経営戦略に基づき、計画的かつ効率的な経営を行っていく必要がある。</t>
    <rPh sb="1" eb="4">
      <t>コガシ</t>
    </rPh>
    <rPh sb="4" eb="6">
      <t>スイドウ</t>
    </rPh>
    <rPh sb="6" eb="8">
      <t>ジギョウ</t>
    </rPh>
    <rPh sb="10" eb="12">
      <t>ジコ</t>
    </rPh>
    <rPh sb="12" eb="14">
      <t>ジョウスイ</t>
    </rPh>
    <rPh sb="19" eb="21">
      <t>ジュスイ</t>
    </rPh>
    <rPh sb="27" eb="29">
      <t>キュウスイ</t>
    </rPh>
    <rPh sb="39" eb="41">
      <t>コンゴ</t>
    </rPh>
    <rPh sb="42" eb="51">
      <t>フクオカチクスイドウキギョウダン</t>
    </rPh>
    <rPh sb="54" eb="56">
      <t>ジュスイ</t>
    </rPh>
    <rPh sb="56" eb="57">
      <t>ゾウ</t>
    </rPh>
    <rPh sb="58" eb="60">
      <t>ミコ</t>
    </rPh>
    <rPh sb="66" eb="68">
      <t>ジコ</t>
    </rPh>
    <rPh sb="68" eb="70">
      <t>ジョウスイ</t>
    </rPh>
    <rPh sb="70" eb="72">
      <t>ヒリツ</t>
    </rPh>
    <rPh sb="77" eb="79">
      <t>テイカ</t>
    </rPh>
    <rPh sb="80" eb="82">
      <t>ミコ</t>
    </rPh>
    <rPh sb="89" eb="91">
      <t>タホウ</t>
    </rPh>
    <rPh sb="92" eb="95">
      <t>ジョウスイジョウ</t>
    </rPh>
    <rPh sb="96" eb="97">
      <t>イ</t>
    </rPh>
    <rPh sb="97" eb="98">
      <t>セキ</t>
    </rPh>
    <rPh sb="99" eb="102">
      <t>シュスイセイ</t>
    </rPh>
    <rPh sb="106" eb="108">
      <t>ジコ</t>
    </rPh>
    <rPh sb="108" eb="110">
      <t>ジョウスイ</t>
    </rPh>
    <rPh sb="114" eb="116">
      <t>シセツ</t>
    </rPh>
    <rPh sb="118" eb="121">
      <t>ロウキュウカ</t>
    </rPh>
    <rPh sb="122" eb="123">
      <t>スス</t>
    </rPh>
    <rPh sb="129" eb="131">
      <t>ジコ</t>
    </rPh>
    <rPh sb="131" eb="133">
      <t>ジョウスイ</t>
    </rPh>
    <rPh sb="133" eb="135">
      <t>ヒリツ</t>
    </rPh>
    <rPh sb="136" eb="138">
      <t>テイカ</t>
    </rPh>
    <rPh sb="139" eb="141">
      <t>ミコ</t>
    </rPh>
    <rPh sb="144" eb="145">
      <t>ナカ</t>
    </rPh>
    <rPh sb="148" eb="150">
      <t>タガク</t>
    </rPh>
    <rPh sb="151" eb="153">
      <t>コウシン</t>
    </rPh>
    <rPh sb="153" eb="155">
      <t>ヒヨウ</t>
    </rPh>
    <rPh sb="156" eb="158">
      <t>ネンシュツ</t>
    </rPh>
    <rPh sb="171" eb="173">
      <t>ヨソウ</t>
    </rPh>
    <rPh sb="180" eb="182">
      <t>コンゴ</t>
    </rPh>
    <rPh sb="195" eb="197">
      <t>ケイエイ</t>
    </rPh>
    <rPh sb="197" eb="199">
      <t>センリャク</t>
    </rPh>
    <rPh sb="200" eb="201">
      <t>モト</t>
    </rPh>
    <rPh sb="204" eb="207">
      <t>ケイカクテキ</t>
    </rPh>
    <rPh sb="209" eb="212">
      <t>コウリツテキ</t>
    </rPh>
    <rPh sb="213" eb="215">
      <t>ケイエイ</t>
    </rPh>
    <rPh sb="216" eb="217">
      <t>オコナ</t>
    </rPh>
    <rPh sb="221" eb="223">
      <t>ヒツヨウ</t>
    </rPh>
    <phoneticPr fontId="4"/>
  </si>
  <si>
    <t>　経常収支比率は、単年度の収支が黒字であることを示す100%を上回っている。H27以降類似団体平均値を上回る状況が続いているが、現状に慢心すること無く経営改善に向けた取り組みを行っていく。
　流動比率が大きく改善しているが、これは水源開発基金の取崩によるものであり、一過性のものである。
　給水原価が供給単価を下回ったため、料金回収率は100%を超えている。これは給水にかかる費用が水道料金による収入で賄われたことを示すが、給水原価は類似団体平均値よりも高い状態にあり、今後とも費用削減努力を行う必要がある。
　施設利用率が類似団体平均値よりも低い状況から、施設規模の見直しが必要と考えられる。
　近年、企業債の新規発行は行っていないため、企業債残高対給水収益比率は類似団体平均値を大きく下回っている。</t>
    <rPh sb="1" eb="7">
      <t>ケイジョウシュウシヒリツ</t>
    </rPh>
    <rPh sb="9" eb="12">
      <t>タンネンド</t>
    </rPh>
    <rPh sb="13" eb="15">
      <t>シュウシ</t>
    </rPh>
    <rPh sb="16" eb="18">
      <t>クロジ</t>
    </rPh>
    <rPh sb="24" eb="25">
      <t>シメ</t>
    </rPh>
    <rPh sb="31" eb="33">
      <t>ウワマワ</t>
    </rPh>
    <rPh sb="41" eb="43">
      <t>イコウ</t>
    </rPh>
    <rPh sb="43" eb="45">
      <t>ルイジ</t>
    </rPh>
    <rPh sb="45" eb="47">
      <t>ダンタイ</t>
    </rPh>
    <rPh sb="47" eb="50">
      <t>ヘイキンチ</t>
    </rPh>
    <rPh sb="51" eb="53">
      <t>ウワマワ</t>
    </rPh>
    <rPh sb="54" eb="56">
      <t>ジョウキョウ</t>
    </rPh>
    <rPh sb="57" eb="58">
      <t>ツヅ</t>
    </rPh>
    <rPh sb="64" eb="66">
      <t>ゲンジョウ</t>
    </rPh>
    <rPh sb="67" eb="69">
      <t>マンシン</t>
    </rPh>
    <rPh sb="73" eb="74">
      <t>ナ</t>
    </rPh>
    <rPh sb="75" eb="77">
      <t>ケイエイ</t>
    </rPh>
    <rPh sb="77" eb="79">
      <t>カイゼン</t>
    </rPh>
    <rPh sb="80" eb="81">
      <t>ム</t>
    </rPh>
    <rPh sb="83" eb="84">
      <t>ト</t>
    </rPh>
    <rPh sb="85" eb="86">
      <t>ク</t>
    </rPh>
    <rPh sb="88" eb="89">
      <t>オコナ</t>
    </rPh>
    <rPh sb="97" eb="99">
      <t>リュウドウ</t>
    </rPh>
    <rPh sb="99" eb="101">
      <t>ヒリツ</t>
    </rPh>
    <rPh sb="102" eb="103">
      <t>オオ</t>
    </rPh>
    <rPh sb="105" eb="107">
      <t>カイゼン</t>
    </rPh>
    <rPh sb="116" eb="118">
      <t>スイゲン</t>
    </rPh>
    <rPh sb="118" eb="120">
      <t>カイハツ</t>
    </rPh>
    <rPh sb="120" eb="122">
      <t>キキン</t>
    </rPh>
    <rPh sb="123" eb="125">
      <t>トリクズシ</t>
    </rPh>
    <rPh sb="134" eb="137">
      <t>イッカセイ</t>
    </rPh>
    <rPh sb="147" eb="151">
      <t>キュウスイゲンカ</t>
    </rPh>
    <rPh sb="152" eb="154">
      <t>キョウキュウ</t>
    </rPh>
    <rPh sb="154" eb="156">
      <t>タンカ</t>
    </rPh>
    <rPh sb="157" eb="159">
      <t>シタマワ</t>
    </rPh>
    <rPh sb="164" eb="166">
      <t>リョウキン</t>
    </rPh>
    <rPh sb="166" eb="169">
      <t>カイシュウリツ</t>
    </rPh>
    <rPh sb="175" eb="176">
      <t>コ</t>
    </rPh>
    <rPh sb="184" eb="186">
      <t>キュウスイ</t>
    </rPh>
    <rPh sb="190" eb="192">
      <t>ヒヨウ</t>
    </rPh>
    <rPh sb="193" eb="195">
      <t>スイドウ</t>
    </rPh>
    <rPh sb="195" eb="197">
      <t>リョウキン</t>
    </rPh>
    <rPh sb="200" eb="202">
      <t>シュウニュウ</t>
    </rPh>
    <rPh sb="203" eb="204">
      <t>マカナ</t>
    </rPh>
    <rPh sb="210" eb="211">
      <t>シメ</t>
    </rPh>
    <rPh sb="214" eb="218">
      <t>キュウスイゲンカ</t>
    </rPh>
    <rPh sb="219" eb="221">
      <t>ルイジ</t>
    </rPh>
    <rPh sb="221" eb="223">
      <t>ダンタイ</t>
    </rPh>
    <rPh sb="223" eb="226">
      <t>ヘイキンチ</t>
    </rPh>
    <rPh sb="229" eb="230">
      <t>タカ</t>
    </rPh>
    <rPh sb="231" eb="233">
      <t>ジョウタイ</t>
    </rPh>
    <rPh sb="237" eb="239">
      <t>コンゴ</t>
    </rPh>
    <rPh sb="241" eb="243">
      <t>ヒヨウ</t>
    </rPh>
    <rPh sb="243" eb="245">
      <t>サクゲン</t>
    </rPh>
    <rPh sb="245" eb="247">
      <t>ドリョク</t>
    </rPh>
    <rPh sb="248" eb="249">
      <t>オコナ</t>
    </rPh>
    <rPh sb="250" eb="252">
      <t>ヒツヨウ</t>
    </rPh>
    <rPh sb="259" eb="261">
      <t>シセツ</t>
    </rPh>
    <rPh sb="261" eb="264">
      <t>リヨウリツ</t>
    </rPh>
    <rPh sb="265" eb="267">
      <t>ルイジ</t>
    </rPh>
    <rPh sb="267" eb="269">
      <t>ダンタイ</t>
    </rPh>
    <rPh sb="269" eb="272">
      <t>ヘイキンチ</t>
    </rPh>
    <rPh sb="275" eb="276">
      <t>ヒク</t>
    </rPh>
    <rPh sb="277" eb="279">
      <t>ジョウキョウ</t>
    </rPh>
    <rPh sb="282" eb="284">
      <t>シセツ</t>
    </rPh>
    <rPh sb="284" eb="286">
      <t>キボ</t>
    </rPh>
    <rPh sb="287" eb="289">
      <t>ミナオ</t>
    </rPh>
    <rPh sb="291" eb="293">
      <t>ヒツヨウ</t>
    </rPh>
    <rPh sb="294" eb="295">
      <t>カンガ</t>
    </rPh>
    <rPh sb="303" eb="305">
      <t>キンネン</t>
    </rPh>
    <rPh sb="306" eb="309">
      <t>キギョウサイ</t>
    </rPh>
    <rPh sb="310" eb="312">
      <t>シンキ</t>
    </rPh>
    <rPh sb="312" eb="314">
      <t>ハッコウ</t>
    </rPh>
    <rPh sb="315" eb="316">
      <t>オコナ</t>
    </rPh>
    <rPh sb="324" eb="327">
      <t>キギョウサイ</t>
    </rPh>
    <rPh sb="327" eb="329">
      <t>ザンダカ</t>
    </rPh>
    <rPh sb="329" eb="330">
      <t>タイ</t>
    </rPh>
    <rPh sb="330" eb="332">
      <t>キュウスイ</t>
    </rPh>
    <rPh sb="332" eb="334">
      <t>シュウエキ</t>
    </rPh>
    <rPh sb="334" eb="336">
      <t>ヒリツ</t>
    </rPh>
    <rPh sb="337" eb="344">
      <t>ルイジダンタイヘイキンチ</t>
    </rPh>
    <rPh sb="345" eb="346">
      <t>オオ</t>
    </rPh>
    <rPh sb="348" eb="350">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</si>
</sst>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0.12</c:v>
                </c:pt>
                <c:pt idx="1">
                  <c:v>0.6</c:v>
                </c:pt>
                <c:pt idx="2">
                  <c:v>0.56000000000000005</c:v>
                </c:pt>
                <c:pt idx="3">
                  <c:v>0.77</c:v>
                </c:pt>
                <c:pt idx="4">
                  <c:v>0.7</c:v>
                </c:pt>
              </c:numCache>
            </c:numRef>
          </c:val>
          <c:extLst>
            <c:ext xmlns:c16="http://schemas.microsoft.com/office/drawing/2014/chart" uri="{C3380CC4-5D6E-409C-BE32-E72D297353CC}">
              <c16:uniqueId val="{00000000-A804-465E-AC4E-7FD3A5035B4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A804-465E-AC4E-7FD3A5035B4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57.97</c:v>
                </c:pt>
                <c:pt idx="1">
                  <c:v>58.33</c:v>
                </c:pt>
                <c:pt idx="2">
                  <c:v>58.95</c:v>
                </c:pt>
                <c:pt idx="3">
                  <c:v>59.68</c:v>
                </c:pt>
                <c:pt idx="4">
                  <c:v>59.59</c:v>
                </c:pt>
              </c:numCache>
            </c:numRef>
          </c:val>
          <c:extLst>
            <c:ext xmlns:c16="http://schemas.microsoft.com/office/drawing/2014/chart" uri="{C3380CC4-5D6E-409C-BE32-E72D297353CC}">
              <c16:uniqueId val="{00000000-141B-4FD7-8BAB-5AD06B53835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141B-4FD7-8BAB-5AD06B53835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95.31</c:v>
                </c:pt>
                <c:pt idx="1">
                  <c:v>97.99</c:v>
                </c:pt>
                <c:pt idx="2">
                  <c:v>98.25</c:v>
                </c:pt>
                <c:pt idx="3">
                  <c:v>98.14</c:v>
                </c:pt>
                <c:pt idx="4">
                  <c:v>98.48</c:v>
                </c:pt>
              </c:numCache>
            </c:numRef>
          </c:val>
          <c:extLst>
            <c:ext xmlns:c16="http://schemas.microsoft.com/office/drawing/2014/chart" uri="{C3380CC4-5D6E-409C-BE32-E72D297353CC}">
              <c16:uniqueId val="{00000000-8C79-400E-9931-73D7CB427E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8C79-400E-9931-73D7CB427E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106.24</c:v>
                </c:pt>
                <c:pt idx="1">
                  <c:v>113.65</c:v>
                </c:pt>
                <c:pt idx="2">
                  <c:v>116.13</c:v>
                </c:pt>
                <c:pt idx="3">
                  <c:v>113.43</c:v>
                </c:pt>
                <c:pt idx="4">
                  <c:v>116.84</c:v>
                </c:pt>
              </c:numCache>
            </c:numRef>
          </c:val>
          <c:extLst>
            <c:ext xmlns:c16="http://schemas.microsoft.com/office/drawing/2014/chart" uri="{C3380CC4-5D6E-409C-BE32-E72D297353CC}">
              <c16:uniqueId val="{00000000-7E23-4E72-A71E-D2B1FDBDFD4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7E23-4E72-A71E-D2B1FDBDFD4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51.05</c:v>
                </c:pt>
                <c:pt idx="1">
                  <c:v>53.12</c:v>
                </c:pt>
                <c:pt idx="2">
                  <c:v>54.57</c:v>
                </c:pt>
                <c:pt idx="3">
                  <c:v>56.26</c:v>
                </c:pt>
                <c:pt idx="4">
                  <c:v>57.78</c:v>
                </c:pt>
              </c:numCache>
            </c:numRef>
          </c:val>
          <c:extLst>
            <c:ext xmlns:c16="http://schemas.microsoft.com/office/drawing/2014/chart" uri="{C3380CC4-5D6E-409C-BE32-E72D297353CC}">
              <c16:uniqueId val="{00000000-1B8F-4582-B3E0-3E7B8B5EA7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1B8F-4582-B3E0-3E7B8B5EA7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5.73</c:v>
                </c:pt>
                <c:pt idx="1">
                  <c:v>16.63</c:v>
                </c:pt>
                <c:pt idx="2">
                  <c:v>16.61</c:v>
                </c:pt>
                <c:pt idx="3">
                  <c:v>18.649999999999999</c:v>
                </c:pt>
                <c:pt idx="4">
                  <c:v>18.5</c:v>
                </c:pt>
              </c:numCache>
            </c:numRef>
          </c:val>
          <c:extLst>
            <c:ext xmlns:c16="http://schemas.microsoft.com/office/drawing/2014/chart" uri="{C3380CC4-5D6E-409C-BE32-E72D297353CC}">
              <c16:uniqueId val="{00000000-65DE-4F48-A6AB-B91E7CCC42E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65DE-4F48-A6AB-B91E7CCC42E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39-4053-85FB-6F5586B58EC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9D39-4053-85FB-6F5586B58EC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457.35</c:v>
                </c:pt>
                <c:pt idx="1">
                  <c:v>489.54</c:v>
                </c:pt>
                <c:pt idx="2">
                  <c:v>461.95</c:v>
                </c:pt>
                <c:pt idx="3">
                  <c:v>391.41</c:v>
                </c:pt>
                <c:pt idx="4">
                  <c:v>594.71</c:v>
                </c:pt>
              </c:numCache>
            </c:numRef>
          </c:val>
          <c:extLst>
            <c:ext xmlns:c16="http://schemas.microsoft.com/office/drawing/2014/chart" uri="{C3380CC4-5D6E-409C-BE32-E72D297353CC}">
              <c16:uniqueId val="{00000000-8C39-43A9-A774-7EBC65148FF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8C39-43A9-A774-7EBC65148FF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357.82</c:v>
                </c:pt>
                <c:pt idx="1">
                  <c:v>329.66</c:v>
                </c:pt>
                <c:pt idx="2">
                  <c:v>305.18</c:v>
                </c:pt>
                <c:pt idx="3">
                  <c:v>280.93</c:v>
                </c:pt>
                <c:pt idx="4">
                  <c:v>260.37</c:v>
                </c:pt>
              </c:numCache>
            </c:numRef>
          </c:val>
          <c:extLst>
            <c:ext xmlns:c16="http://schemas.microsoft.com/office/drawing/2014/chart" uri="{C3380CC4-5D6E-409C-BE32-E72D297353CC}">
              <c16:uniqueId val="{00000000-1EA0-4883-AB14-45DB8521F45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1EA0-4883-AB14-45DB8521F45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97.7</c:v>
                </c:pt>
                <c:pt idx="1">
                  <c:v>106.13</c:v>
                </c:pt>
                <c:pt idx="2">
                  <c:v>107.29</c:v>
                </c:pt>
                <c:pt idx="3">
                  <c:v>101.79</c:v>
                </c:pt>
                <c:pt idx="4">
                  <c:v>106.93</c:v>
                </c:pt>
              </c:numCache>
            </c:numRef>
          </c:val>
          <c:extLst>
            <c:ext xmlns:c16="http://schemas.microsoft.com/office/drawing/2014/chart" uri="{C3380CC4-5D6E-409C-BE32-E72D297353CC}">
              <c16:uniqueId val="{00000000-D0ED-4067-853F-38DCCCB624A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D0ED-4067-853F-38DCCCB624A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220.33</c:v>
                </c:pt>
                <c:pt idx="1">
                  <c:v>203.91</c:v>
                </c:pt>
                <c:pt idx="2">
                  <c:v>202.16</c:v>
                </c:pt>
                <c:pt idx="3">
                  <c:v>213.36</c:v>
                </c:pt>
                <c:pt idx="4">
                  <c:v>202.46</c:v>
                </c:pt>
              </c:numCache>
            </c:numRef>
          </c:val>
          <c:extLst>
            <c:ext xmlns:c16="http://schemas.microsoft.com/office/drawing/2014/chart" uri="{C3380CC4-5D6E-409C-BE32-E72D297353CC}">
              <c16:uniqueId val="{00000000-31A5-4CD1-A1D1-F9C7E22D01F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31A5-4CD1-A1D1-F9C7E22D01F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8" zoomScale="115" zoomScaleNormal="11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福岡県　古賀市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59151</v>
      </c>
      <c r="AM8" s="70"/>
      <c r="AN8" s="70"/>
      <c r="AO8" s="70"/>
      <c r="AP8" s="70"/>
      <c r="AQ8" s="70"/>
      <c r="AR8" s="70"/>
      <c r="AS8" s="70"/>
      <c r="AT8" s="66">
        <f>データ!$S$6</f>
        <v>42.07</v>
      </c>
      <c r="AU8" s="67"/>
      <c r="AV8" s="67"/>
      <c r="AW8" s="67"/>
      <c r="AX8" s="67"/>
      <c r="AY8" s="67"/>
      <c r="AZ8" s="67"/>
      <c r="BA8" s="67"/>
      <c r="BB8" s="69">
        <f>データ!$T$6</f>
        <v>1406.01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66.989999999999995</v>
      </c>
      <c r="J10" s="67"/>
      <c r="K10" s="67"/>
      <c r="L10" s="67"/>
      <c r="M10" s="67"/>
      <c r="N10" s="67"/>
      <c r="O10" s="68"/>
      <c r="P10" s="69">
        <f>データ!$P$6</f>
        <v>76.64</v>
      </c>
      <c r="Q10" s="69"/>
      <c r="R10" s="69"/>
      <c r="S10" s="69"/>
      <c r="T10" s="69"/>
      <c r="U10" s="69"/>
      <c r="V10" s="69"/>
      <c r="W10" s="70">
        <f>データ!$Q$6</f>
        <v>1770</v>
      </c>
      <c r="X10" s="70"/>
      <c r="Y10" s="70"/>
      <c r="Z10" s="70"/>
      <c r="AA10" s="70"/>
      <c r="AB10" s="70"/>
      <c r="AC10" s="70"/>
      <c r="AD10" s="2"/>
      <c r="AE10" s="2"/>
      <c r="AF10" s="2"/>
      <c r="AG10" s="2"/>
      <c r="AH10" s="4"/>
      <c r="AI10" s="4"/>
      <c r="AJ10" s="4"/>
      <c r="AK10" s="4"/>
      <c r="AL10" s="70">
        <f>データ!$U$6</f>
        <v>45398</v>
      </c>
      <c r="AM10" s="70"/>
      <c r="AN10" s="70"/>
      <c r="AO10" s="70"/>
      <c r="AP10" s="70"/>
      <c r="AQ10" s="70"/>
      <c r="AR10" s="70"/>
      <c r="AS10" s="70"/>
      <c r="AT10" s="66">
        <f>データ!$V$6</f>
        <v>24.25</v>
      </c>
      <c r="AU10" s="67"/>
      <c r="AV10" s="67"/>
      <c r="AW10" s="67"/>
      <c r="AX10" s="67"/>
      <c r="AY10" s="67"/>
      <c r="AZ10" s="67"/>
      <c r="BA10" s="67"/>
      <c r="BB10" s="69">
        <f>データ!$W$6</f>
        <v>1872.08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FRII5f3hp40ZoMbEwXUuGNyr9pWMsSFWSanZimw+mOoXM7KK+qW/lWZIQoY10+5R8x5FkJ3S0t6LtEN/bmzmQ==" saltValue="5BkPFALNw1O6yRfns9mMh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402231</v>
      </c>
      <c r="D6" s="34">
        <f t="shared" si="3"/>
        <v>46</v>
      </c>
      <c r="E6" s="34">
        <f t="shared" si="3"/>
        <v>1</v>
      </c>
      <c r="F6" s="34">
        <f t="shared" si="3"/>
        <v>0</v>
      </c>
      <c r="G6" s="34">
        <f t="shared" si="3"/>
        <v>1</v>
      </c>
      <c r="H6" s="34" t="str">
        <f t="shared" si="3"/>
        <v>福岡県　古賀市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66.989999999999995</v>
      </c>
      <c r="P6" s="35">
        <f t="shared" si="3"/>
        <v>76.64</v>
      </c>
      <c r="Q6" s="35">
        <f t="shared" si="3"/>
        <v>1770</v>
      </c>
      <c r="R6" s="35">
        <f t="shared" si="3"/>
        <v>59151</v>
      </c>
      <c r="S6" s="35">
        <f t="shared" si="3"/>
        <v>42.07</v>
      </c>
      <c r="T6" s="35">
        <f t="shared" si="3"/>
        <v>1406.01</v>
      </c>
      <c r="U6" s="35">
        <f t="shared" si="3"/>
        <v>45398</v>
      </c>
      <c r="V6" s="35">
        <f t="shared" si="3"/>
        <v>24.25</v>
      </c>
      <c r="W6" s="35">
        <f t="shared" si="3"/>
        <v>1872.08</v>
      </c>
      <c r="X6" s="36">
        <f>IF(X7="",NA(),X7)</f>
        <v>106.24</v>
      </c>
      <c r="Y6" s="36">
        <f t="shared" ref="Y6:AG6" si="4">IF(Y7="",NA(),Y7)</f>
        <v>113.65</v>
      </c>
      <c r="Z6" s="36">
        <f t="shared" si="4"/>
        <v>116.13</v>
      </c>
      <c r="AA6" s="36">
        <f t="shared" si="4"/>
        <v>113.43</v>
      </c>
      <c r="AB6" s="36">
        <f t="shared" si="4"/>
        <v>116.84</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457.35</v>
      </c>
      <c r="AU6" s="36">
        <f t="shared" ref="AU6:BC6" si="6">IF(AU7="",NA(),AU7)</f>
        <v>489.54</v>
      </c>
      <c r="AV6" s="36">
        <f t="shared" si="6"/>
        <v>461.95</v>
      </c>
      <c r="AW6" s="36">
        <f t="shared" si="6"/>
        <v>391.41</v>
      </c>
      <c r="AX6" s="36">
        <f t="shared" si="6"/>
        <v>594.71</v>
      </c>
      <c r="AY6" s="36">
        <f t="shared" si="6"/>
        <v>382.09</v>
      </c>
      <c r="AZ6" s="36">
        <f t="shared" si="6"/>
        <v>371.31</v>
      </c>
      <c r="BA6" s="36">
        <f t="shared" si="6"/>
        <v>377.63</v>
      </c>
      <c r="BB6" s="36">
        <f t="shared" si="6"/>
        <v>357.34</v>
      </c>
      <c r="BC6" s="36">
        <f t="shared" si="6"/>
        <v>366.03</v>
      </c>
      <c r="BD6" s="35" t="str">
        <f>IF(BD7="","",IF(BD7="-","【-】","【"&amp;SUBSTITUTE(TEXT(BD7,"#,##0.00"),"-","△")&amp;"】"))</f>
        <v>【261.93】</v>
      </c>
      <c r="BE6" s="36">
        <f>IF(BE7="",NA(),BE7)</f>
        <v>357.82</v>
      </c>
      <c r="BF6" s="36">
        <f t="shared" ref="BF6:BN6" si="7">IF(BF7="",NA(),BF7)</f>
        <v>329.66</v>
      </c>
      <c r="BG6" s="36">
        <f t="shared" si="7"/>
        <v>305.18</v>
      </c>
      <c r="BH6" s="36">
        <f t="shared" si="7"/>
        <v>280.93</v>
      </c>
      <c r="BI6" s="36">
        <f t="shared" si="7"/>
        <v>260.37</v>
      </c>
      <c r="BJ6" s="36">
        <f t="shared" si="7"/>
        <v>385.06</v>
      </c>
      <c r="BK6" s="36">
        <f t="shared" si="7"/>
        <v>373.09</v>
      </c>
      <c r="BL6" s="36">
        <f t="shared" si="7"/>
        <v>364.71</v>
      </c>
      <c r="BM6" s="36">
        <f t="shared" si="7"/>
        <v>373.69</v>
      </c>
      <c r="BN6" s="36">
        <f t="shared" si="7"/>
        <v>370.12</v>
      </c>
      <c r="BO6" s="35" t="str">
        <f>IF(BO7="","",IF(BO7="-","【-】","【"&amp;SUBSTITUTE(TEXT(BO7,"#,##0.00"),"-","△")&amp;"】"))</f>
        <v>【270.46】</v>
      </c>
      <c r="BP6" s="36">
        <f>IF(BP7="",NA(),BP7)</f>
        <v>97.7</v>
      </c>
      <c r="BQ6" s="36">
        <f t="shared" ref="BQ6:BY6" si="8">IF(BQ7="",NA(),BQ7)</f>
        <v>106.13</v>
      </c>
      <c r="BR6" s="36">
        <f t="shared" si="8"/>
        <v>107.29</v>
      </c>
      <c r="BS6" s="36">
        <f t="shared" si="8"/>
        <v>101.79</v>
      </c>
      <c r="BT6" s="36">
        <f t="shared" si="8"/>
        <v>106.93</v>
      </c>
      <c r="BU6" s="36">
        <f t="shared" si="8"/>
        <v>99.07</v>
      </c>
      <c r="BV6" s="36">
        <f t="shared" si="8"/>
        <v>99.99</v>
      </c>
      <c r="BW6" s="36">
        <f t="shared" si="8"/>
        <v>100.65</v>
      </c>
      <c r="BX6" s="36">
        <f t="shared" si="8"/>
        <v>99.87</v>
      </c>
      <c r="BY6" s="36">
        <f t="shared" si="8"/>
        <v>100.42</v>
      </c>
      <c r="BZ6" s="35" t="str">
        <f>IF(BZ7="","",IF(BZ7="-","【-】","【"&amp;SUBSTITUTE(TEXT(BZ7,"#,##0.00"),"-","△")&amp;"】"))</f>
        <v>【103.91】</v>
      </c>
      <c r="CA6" s="36">
        <f>IF(CA7="",NA(),CA7)</f>
        <v>220.33</v>
      </c>
      <c r="CB6" s="36">
        <f t="shared" ref="CB6:CJ6" si="9">IF(CB7="",NA(),CB7)</f>
        <v>203.91</v>
      </c>
      <c r="CC6" s="36">
        <f t="shared" si="9"/>
        <v>202.16</v>
      </c>
      <c r="CD6" s="36">
        <f t="shared" si="9"/>
        <v>213.36</v>
      </c>
      <c r="CE6" s="36">
        <f t="shared" si="9"/>
        <v>202.46</v>
      </c>
      <c r="CF6" s="36">
        <f t="shared" si="9"/>
        <v>173.03</v>
      </c>
      <c r="CG6" s="36">
        <f t="shared" si="9"/>
        <v>171.15</v>
      </c>
      <c r="CH6" s="36">
        <f t="shared" si="9"/>
        <v>170.19</v>
      </c>
      <c r="CI6" s="36">
        <f t="shared" si="9"/>
        <v>171.81</v>
      </c>
      <c r="CJ6" s="36">
        <f t="shared" si="9"/>
        <v>171.67</v>
      </c>
      <c r="CK6" s="35" t="str">
        <f>IF(CK7="","",IF(CK7="-","【-】","【"&amp;SUBSTITUTE(TEXT(CK7,"#,##0.00"),"-","△")&amp;"】"))</f>
        <v>【167.11】</v>
      </c>
      <c r="CL6" s="36">
        <f>IF(CL7="",NA(),CL7)</f>
        <v>57.97</v>
      </c>
      <c r="CM6" s="36">
        <f t="shared" ref="CM6:CU6" si="10">IF(CM7="",NA(),CM7)</f>
        <v>58.33</v>
      </c>
      <c r="CN6" s="36">
        <f t="shared" si="10"/>
        <v>58.95</v>
      </c>
      <c r="CO6" s="36">
        <f t="shared" si="10"/>
        <v>59.68</v>
      </c>
      <c r="CP6" s="36">
        <f t="shared" si="10"/>
        <v>59.59</v>
      </c>
      <c r="CQ6" s="36">
        <f t="shared" si="10"/>
        <v>58.58</v>
      </c>
      <c r="CR6" s="36">
        <f t="shared" si="10"/>
        <v>58.53</v>
      </c>
      <c r="CS6" s="36">
        <f t="shared" si="10"/>
        <v>59.01</v>
      </c>
      <c r="CT6" s="36">
        <f t="shared" si="10"/>
        <v>60.03</v>
      </c>
      <c r="CU6" s="36">
        <f t="shared" si="10"/>
        <v>59.74</v>
      </c>
      <c r="CV6" s="35" t="str">
        <f>IF(CV7="","",IF(CV7="-","【-】","【"&amp;SUBSTITUTE(TEXT(CV7,"#,##0.00"),"-","△")&amp;"】"))</f>
        <v>【60.27】</v>
      </c>
      <c r="CW6" s="36">
        <f>IF(CW7="",NA(),CW7)</f>
        <v>95.31</v>
      </c>
      <c r="CX6" s="36">
        <f t="shared" ref="CX6:DF6" si="11">IF(CX7="",NA(),CX7)</f>
        <v>97.99</v>
      </c>
      <c r="CY6" s="36">
        <f t="shared" si="11"/>
        <v>98.25</v>
      </c>
      <c r="CZ6" s="36">
        <f t="shared" si="11"/>
        <v>98.14</v>
      </c>
      <c r="DA6" s="36">
        <f t="shared" si="11"/>
        <v>98.48</v>
      </c>
      <c r="DB6" s="36">
        <f t="shared" si="11"/>
        <v>85.23</v>
      </c>
      <c r="DC6" s="36">
        <f t="shared" si="11"/>
        <v>85.26</v>
      </c>
      <c r="DD6" s="36">
        <f t="shared" si="11"/>
        <v>85.37</v>
      </c>
      <c r="DE6" s="36">
        <f t="shared" si="11"/>
        <v>84.81</v>
      </c>
      <c r="DF6" s="36">
        <f t="shared" si="11"/>
        <v>84.8</v>
      </c>
      <c r="DG6" s="35" t="str">
        <f>IF(DG7="","",IF(DG7="-","【-】","【"&amp;SUBSTITUTE(TEXT(DG7,"#,##0.00"),"-","△")&amp;"】"))</f>
        <v>【89.92】</v>
      </c>
      <c r="DH6" s="36">
        <f>IF(DH7="",NA(),DH7)</f>
        <v>51.05</v>
      </c>
      <c r="DI6" s="36">
        <f t="shared" ref="DI6:DQ6" si="12">IF(DI7="",NA(),DI7)</f>
        <v>53.12</v>
      </c>
      <c r="DJ6" s="36">
        <f t="shared" si="12"/>
        <v>54.57</v>
      </c>
      <c r="DK6" s="36">
        <f t="shared" si="12"/>
        <v>56.26</v>
      </c>
      <c r="DL6" s="36">
        <f t="shared" si="12"/>
        <v>57.78</v>
      </c>
      <c r="DM6" s="36">
        <f t="shared" si="12"/>
        <v>44.31</v>
      </c>
      <c r="DN6" s="36">
        <f t="shared" si="12"/>
        <v>45.75</v>
      </c>
      <c r="DO6" s="36">
        <f t="shared" si="12"/>
        <v>46.9</v>
      </c>
      <c r="DP6" s="36">
        <f t="shared" si="12"/>
        <v>47.28</v>
      </c>
      <c r="DQ6" s="36">
        <f t="shared" si="12"/>
        <v>47.66</v>
      </c>
      <c r="DR6" s="35" t="str">
        <f>IF(DR7="","",IF(DR7="-","【-】","【"&amp;SUBSTITUTE(TEXT(DR7,"#,##0.00"),"-","△")&amp;"】"))</f>
        <v>【48.85】</v>
      </c>
      <c r="DS6" s="36">
        <f>IF(DS7="",NA(),DS7)</f>
        <v>5.73</v>
      </c>
      <c r="DT6" s="36">
        <f t="shared" ref="DT6:EB6" si="13">IF(DT7="",NA(),DT7)</f>
        <v>16.63</v>
      </c>
      <c r="DU6" s="36">
        <f t="shared" si="13"/>
        <v>16.61</v>
      </c>
      <c r="DV6" s="36">
        <f t="shared" si="13"/>
        <v>18.649999999999999</v>
      </c>
      <c r="DW6" s="36">
        <f t="shared" si="13"/>
        <v>18.5</v>
      </c>
      <c r="DX6" s="36">
        <f t="shared" si="13"/>
        <v>10.09</v>
      </c>
      <c r="DY6" s="36">
        <f t="shared" si="13"/>
        <v>10.54</v>
      </c>
      <c r="DZ6" s="36">
        <f t="shared" si="13"/>
        <v>12.03</v>
      </c>
      <c r="EA6" s="36">
        <f t="shared" si="13"/>
        <v>12.19</v>
      </c>
      <c r="EB6" s="36">
        <f t="shared" si="13"/>
        <v>15.1</v>
      </c>
      <c r="EC6" s="35" t="str">
        <f>IF(EC7="","",IF(EC7="-","【-】","【"&amp;SUBSTITUTE(TEXT(EC7,"#,##0.00"),"-","△")&amp;"】"))</f>
        <v>【17.80】</v>
      </c>
      <c r="ED6" s="36">
        <f>IF(ED7="",NA(),ED7)</f>
        <v>0.12</v>
      </c>
      <c r="EE6" s="36">
        <f t="shared" ref="EE6:EM6" si="14">IF(EE7="",NA(),EE7)</f>
        <v>0.6</v>
      </c>
      <c r="EF6" s="36">
        <f t="shared" si="14"/>
        <v>0.56000000000000005</v>
      </c>
      <c r="EG6" s="36">
        <f t="shared" si="14"/>
        <v>0.77</v>
      </c>
      <c r="EH6" s="36">
        <f t="shared" si="14"/>
        <v>0.7</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402231</v>
      </c>
      <c r="D7" s="38">
        <v>46</v>
      </c>
      <c r="E7" s="38">
        <v>1</v>
      </c>
      <c r="F7" s="38">
        <v>0</v>
      </c>
      <c r="G7" s="38">
        <v>1</v>
      </c>
      <c r="H7" s="38" t="s">
        <v>93</v>
      </c>
      <c r="I7" s="38" t="s">
        <v>94</v>
      </c>
      <c r="J7" s="38" t="s">
        <v>95</v>
      </c>
      <c r="K7" s="38" t="s">
        <v>96</v>
      </c>
      <c r="L7" s="38" t="s">
        <v>97</v>
      </c>
      <c r="M7" s="38" t="s">
        <v>98</v>
      </c>
      <c r="N7" s="39" t="s">
        <v>99</v>
      </c>
      <c r="O7" s="39">
        <v>66.989999999999995</v>
      </c>
      <c r="P7" s="39">
        <v>76.64</v>
      </c>
      <c r="Q7" s="39">
        <v>1770</v>
      </c>
      <c r="R7" s="39">
        <v>59151</v>
      </c>
      <c r="S7" s="39">
        <v>42.07</v>
      </c>
      <c r="T7" s="39">
        <v>1406.01</v>
      </c>
      <c r="U7" s="39">
        <v>45398</v>
      </c>
      <c r="V7" s="39">
        <v>24.25</v>
      </c>
      <c r="W7" s="39">
        <v>1872.08</v>
      </c>
      <c r="X7" s="39">
        <v>106.24</v>
      </c>
      <c r="Y7" s="39">
        <v>113.65</v>
      </c>
      <c r="Z7" s="39">
        <v>116.13</v>
      </c>
      <c r="AA7" s="39">
        <v>113.43</v>
      </c>
      <c r="AB7" s="39">
        <v>116.84</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457.35</v>
      </c>
      <c r="AU7" s="39">
        <v>489.54</v>
      </c>
      <c r="AV7" s="39">
        <v>461.95</v>
      </c>
      <c r="AW7" s="39">
        <v>391.41</v>
      </c>
      <c r="AX7" s="39">
        <v>594.71</v>
      </c>
      <c r="AY7" s="39">
        <v>382.09</v>
      </c>
      <c r="AZ7" s="39">
        <v>371.31</v>
      </c>
      <c r="BA7" s="39">
        <v>377.63</v>
      </c>
      <c r="BB7" s="39">
        <v>357.34</v>
      </c>
      <c r="BC7" s="39">
        <v>366.03</v>
      </c>
      <c r="BD7" s="39">
        <v>261.93</v>
      </c>
      <c r="BE7" s="39">
        <v>357.82</v>
      </c>
      <c r="BF7" s="39">
        <v>329.66</v>
      </c>
      <c r="BG7" s="39">
        <v>305.18</v>
      </c>
      <c r="BH7" s="39">
        <v>280.93</v>
      </c>
      <c r="BI7" s="39">
        <v>260.37</v>
      </c>
      <c r="BJ7" s="39">
        <v>385.06</v>
      </c>
      <c r="BK7" s="39">
        <v>373.09</v>
      </c>
      <c r="BL7" s="39">
        <v>364.71</v>
      </c>
      <c r="BM7" s="39">
        <v>373.69</v>
      </c>
      <c r="BN7" s="39">
        <v>370.12</v>
      </c>
      <c r="BO7" s="39">
        <v>270.45999999999998</v>
      </c>
      <c r="BP7" s="39">
        <v>97.7</v>
      </c>
      <c r="BQ7" s="39">
        <v>106.13</v>
      </c>
      <c r="BR7" s="39">
        <v>107.29</v>
      </c>
      <c r="BS7" s="39">
        <v>101.79</v>
      </c>
      <c r="BT7" s="39">
        <v>106.93</v>
      </c>
      <c r="BU7" s="39">
        <v>99.07</v>
      </c>
      <c r="BV7" s="39">
        <v>99.99</v>
      </c>
      <c r="BW7" s="39">
        <v>100.65</v>
      </c>
      <c r="BX7" s="39">
        <v>99.87</v>
      </c>
      <c r="BY7" s="39">
        <v>100.42</v>
      </c>
      <c r="BZ7" s="39">
        <v>103.91</v>
      </c>
      <c r="CA7" s="39">
        <v>220.33</v>
      </c>
      <c r="CB7" s="39">
        <v>203.91</v>
      </c>
      <c r="CC7" s="39">
        <v>202.16</v>
      </c>
      <c r="CD7" s="39">
        <v>213.36</v>
      </c>
      <c r="CE7" s="39">
        <v>202.46</v>
      </c>
      <c r="CF7" s="39">
        <v>173.03</v>
      </c>
      <c r="CG7" s="39">
        <v>171.15</v>
      </c>
      <c r="CH7" s="39">
        <v>170.19</v>
      </c>
      <c r="CI7" s="39">
        <v>171.81</v>
      </c>
      <c r="CJ7" s="39">
        <v>171.67</v>
      </c>
      <c r="CK7" s="39">
        <v>167.11</v>
      </c>
      <c r="CL7" s="39">
        <v>57.97</v>
      </c>
      <c r="CM7" s="39">
        <v>58.33</v>
      </c>
      <c r="CN7" s="39">
        <v>58.95</v>
      </c>
      <c r="CO7" s="39">
        <v>59.68</v>
      </c>
      <c r="CP7" s="39">
        <v>59.59</v>
      </c>
      <c r="CQ7" s="39">
        <v>58.58</v>
      </c>
      <c r="CR7" s="39">
        <v>58.53</v>
      </c>
      <c r="CS7" s="39">
        <v>59.01</v>
      </c>
      <c r="CT7" s="39">
        <v>60.03</v>
      </c>
      <c r="CU7" s="39">
        <v>59.74</v>
      </c>
      <c r="CV7" s="39">
        <v>60.27</v>
      </c>
      <c r="CW7" s="39">
        <v>95.31</v>
      </c>
      <c r="CX7" s="39">
        <v>97.99</v>
      </c>
      <c r="CY7" s="39">
        <v>98.25</v>
      </c>
      <c r="CZ7" s="39">
        <v>98.14</v>
      </c>
      <c r="DA7" s="39">
        <v>98.48</v>
      </c>
      <c r="DB7" s="39">
        <v>85.23</v>
      </c>
      <c r="DC7" s="39">
        <v>85.26</v>
      </c>
      <c r="DD7" s="39">
        <v>85.37</v>
      </c>
      <c r="DE7" s="39">
        <v>84.81</v>
      </c>
      <c r="DF7" s="39">
        <v>84.8</v>
      </c>
      <c r="DG7" s="39">
        <v>89.92</v>
      </c>
      <c r="DH7" s="39">
        <v>51.05</v>
      </c>
      <c r="DI7" s="39">
        <v>53.12</v>
      </c>
      <c r="DJ7" s="39">
        <v>54.57</v>
      </c>
      <c r="DK7" s="39">
        <v>56.26</v>
      </c>
      <c r="DL7" s="39">
        <v>57.78</v>
      </c>
      <c r="DM7" s="39">
        <v>44.31</v>
      </c>
      <c r="DN7" s="39">
        <v>45.75</v>
      </c>
      <c r="DO7" s="39">
        <v>46.9</v>
      </c>
      <c r="DP7" s="39">
        <v>47.28</v>
      </c>
      <c r="DQ7" s="39">
        <v>47.66</v>
      </c>
      <c r="DR7" s="39">
        <v>48.85</v>
      </c>
      <c r="DS7" s="39">
        <v>5.73</v>
      </c>
      <c r="DT7" s="39">
        <v>16.63</v>
      </c>
      <c r="DU7" s="39">
        <v>16.61</v>
      </c>
      <c r="DV7" s="39">
        <v>18.649999999999999</v>
      </c>
      <c r="DW7" s="39">
        <v>18.5</v>
      </c>
      <c r="DX7" s="39">
        <v>10.09</v>
      </c>
      <c r="DY7" s="39">
        <v>10.54</v>
      </c>
      <c r="DZ7" s="39">
        <v>12.03</v>
      </c>
      <c r="EA7" s="39">
        <v>12.19</v>
      </c>
      <c r="EB7" s="39">
        <v>15.1</v>
      </c>
      <c r="EC7" s="39">
        <v>17.8</v>
      </c>
      <c r="ED7" s="39">
        <v>0.12</v>
      </c>
      <c r="EE7" s="39">
        <v>0.6</v>
      </c>
      <c r="EF7" s="39">
        <v>0.56000000000000005</v>
      </c>
      <c r="EG7" s="39">
        <v>0.77</v>
      </c>
      <c r="EH7" s="39">
        <v>0.7</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yuji uchi</cp:lastModifiedBy>
  <cp:lastPrinted>2020-01-20T01:06:45Z</cp:lastPrinted>
  <dcterms:created xsi:type="dcterms:W3CDTF">2019-12-05T04:27:59Z</dcterms:created>
  <dcterms:modified xsi:type="dcterms:W3CDTF">2020-01-20T01:51:43Z</dcterms:modified>
  <cp:category/>
</cp:coreProperties>
</file>