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035" windowHeight="792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<sst xmlns="http://schemas.openxmlformats.org/spreadsheetml/2006/main" count="217" uniqueCount="107">
  <si>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</si>
  <si>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</si>
  <si>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</si>
  <si>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</si>
  <si>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</si>
  <si>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</si>
  <si>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</si>
  <si>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</si>
  <si>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</si>
  <si>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</si>
  <si>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</si>
  <si>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</si>
  <si>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</si>
  <si>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</si>
  <si>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</si>
  <si>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</si>
  <si>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</si>
  <si>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</si>
  <si>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</si>
  <si>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</si>
  <si>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</si>
  <si>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</si>
  <si>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</si>
  <si>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</si>
  <si>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</si>
  <si>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</si>
  <si>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</si>
  <si>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</si>
  <si>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</si>
  <si>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</si>
  <si>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</si>
  <si>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</si>
  <si>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</si>
  <si>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</si>
  <si>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</si>
  <si>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</si>
  <si>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</si>
  <si>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</si>
  <si>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</si>
  <si>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</si>
  <si>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</si>
  <si>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</si>
  <si>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</si>
  <si>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</si>
  <si>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</si>
  <si>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</si>
  <si>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</si>
  <si>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</si>
  <si>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</si>
  <si>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</si>
  <si>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</si>
  <si>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</si>
  <si>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</si>
  <si>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</si>
  <si>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</si>
  <si>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</si>
  <si>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</si>
  <si>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</si>
  <si>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</si>
  <si>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</si>
  <si>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</si>
  <si>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</si>
  <si>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</si>
  <si>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</si>
  <si>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</si>
  <si>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</si>
  <si>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</si>
  <si>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</si>
  <si>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</si>
  <si>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</si>
  <si>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</si>
  <si>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</si>
  <si>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</si>
  <si>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</si>
  <si>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</si>
  <si>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</si>
  <si>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</si>
  <si>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</si>
  <si>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</si>
  <si>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</si>
  <si>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</si>
  <si>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</si>
  <si>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</si>
  <si>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</si>
  <si>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</si>
  <si>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</si>
  <si>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</si>
  <si>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</si>
  <si>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</si>
  <si>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</si>
  <si>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</si>
  <si>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</si>
  <si>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</si>
  <si>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古賀市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</si>
  <si>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</si>
  <si>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</si>
  <si>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</si>
  <si>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</si>
  <si>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</si>
  <si>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</si>
  <si>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</si>
  <si>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</si>
  <si>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</si>
  <si>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</si>
  <si>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は給水収益が伸びたことや費用の削減等の結果、当期純利益が前年度を上回り、経常収支比率は大きく増加した。また給水原価が供給単価を下回ったことから、料金回収率は100％を超え、給水に係る費用が水道料金による収入で賄われたことを示す。
　今後とも費用削減については様々な角度から改善策を見出し、必要最小限の経費で効果的に経営に繋げられるよう、努めていく。
・施設利用率については平均値を下回る形で低迷しており、今後は実情に即した施設規模の適正化が重要課題となっている。
・有収率は増加傾向にあり、主に老朽配水管の更新・整備が計画的に進んできたものと分析している。</t>
    <rPh sb="1" eb="3">
      <t>ヘイセイ</t>
    </rPh>
    <rPh sb="5" eb="7">
      <t>ネンド</t>
    </rPh>
    <rPh sb="8" eb="10">
      <t>キュウスイ</t>
    </rPh>
    <rPh sb="10" eb="12">
      <t>シュウエキ</t>
    </rPh>
    <rPh sb="13" eb="14">
      <t>ノ</t>
    </rPh>
    <rPh sb="19" eb="21">
      <t>ヒヨウ</t>
    </rPh>
    <rPh sb="22" eb="24">
      <t>サクゲン</t>
    </rPh>
    <rPh sb="24" eb="25">
      <t>トウ</t>
    </rPh>
    <rPh sb="26" eb="28">
      <t>ケッカ</t>
    </rPh>
    <rPh sb="29" eb="31">
      <t>トウキ</t>
    </rPh>
    <rPh sb="31" eb="34">
      <t>ジュンリエキ</t>
    </rPh>
    <rPh sb="35" eb="36">
      <t>ゼン</t>
    </rPh>
    <rPh sb="39" eb="41">
      <t>ウワマワ</t>
    </rPh>
    <rPh sb="43" eb="45">
      <t>ケイジョウ</t>
    </rPh>
    <rPh sb="45" eb="47">
      <t>シュウシ</t>
    </rPh>
    <rPh sb="47" eb="49">
      <t>ヒリツ</t>
    </rPh>
    <rPh sb="50" eb="51">
      <t>オオ</t>
    </rPh>
    <rPh sb="53" eb="55">
      <t>ゾウカ</t>
    </rPh>
    <rPh sb="60" eb="62">
      <t>キュウスイ</t>
    </rPh>
    <rPh sb="62" eb="64">
      <t>ゲンカ</t>
    </rPh>
    <rPh sb="65" eb="67">
      <t>キョウキュウ</t>
    </rPh>
    <rPh sb="67" eb="69">
      <t>タンカ</t>
    </rPh>
    <rPh sb="70" eb="72">
      <t>シタマワ</t>
    </rPh>
    <rPh sb="79" eb="81">
      <t>リョウキン</t>
    </rPh>
    <rPh sb="81" eb="83">
      <t>カイシュウ</t>
    </rPh>
    <rPh sb="83" eb="84">
      <t>リツ</t>
    </rPh>
    <rPh sb="90" eb="91">
      <t>コ</t>
    </rPh>
    <rPh sb="93" eb="95">
      <t>キュウスイ</t>
    </rPh>
    <rPh sb="96" eb="97">
      <t>カカ</t>
    </rPh>
    <rPh sb="98" eb="100">
      <t>ヒヨウ</t>
    </rPh>
    <rPh sb="101" eb="103">
      <t>スイドウ</t>
    </rPh>
    <rPh sb="103" eb="105">
      <t>リョウキン</t>
    </rPh>
    <rPh sb="108" eb="110">
      <t>シュウニュウ</t>
    </rPh>
    <rPh sb="111" eb="112">
      <t>マカナ</t>
    </rPh>
    <rPh sb="118" eb="119">
      <t>シメ</t>
    </rPh>
    <rPh sb="123" eb="125">
      <t>コンゴ</t>
    </rPh>
    <rPh sb="127" eb="129">
      <t>ヒヨウ</t>
    </rPh>
    <rPh sb="129" eb="131">
      <t>サクゲン</t>
    </rPh>
    <rPh sb="136" eb="138">
      <t>サマザマ</t>
    </rPh>
    <rPh sb="139" eb="141">
      <t>カクド</t>
    </rPh>
    <rPh sb="143" eb="145">
      <t>カイゼン</t>
    </rPh>
    <rPh sb="145" eb="146">
      <t>サク</t>
    </rPh>
    <rPh sb="147" eb="149">
      <t>ミダ</t>
    </rPh>
    <rPh sb="151" eb="153">
      <t>ヒツヨウ</t>
    </rPh>
    <rPh sb="153" eb="156">
      <t>サイショウゲン</t>
    </rPh>
    <rPh sb="157" eb="159">
      <t>ケイヒ</t>
    </rPh>
    <rPh sb="160" eb="163">
      <t>コウカテキ</t>
    </rPh>
    <rPh sb="164" eb="166">
      <t>ケイエイ</t>
    </rPh>
    <rPh sb="167" eb="168">
      <t>ツナ</t>
    </rPh>
    <rPh sb="175" eb="176">
      <t>ツト</t>
    </rPh>
    <rPh sb="184" eb="186">
      <t>シセツ</t>
    </rPh>
    <rPh sb="186" eb="189">
      <t>リヨウリツ</t>
    </rPh>
    <rPh sb="194" eb="197">
      <t>ヘイキンチ</t>
    </rPh>
    <rPh sb="198" eb="200">
      <t>シタマワ</t>
    </rPh>
    <rPh sb="201" eb="202">
      <t>カタチ</t>
    </rPh>
    <rPh sb="203" eb="205">
      <t>テイメイ</t>
    </rPh>
    <rPh sb="210" eb="212">
      <t>コンゴ</t>
    </rPh>
    <rPh sb="213" eb="215">
      <t>ジツジョウ</t>
    </rPh>
    <rPh sb="216" eb="217">
      <t>ソク</t>
    </rPh>
    <rPh sb="219" eb="221">
      <t>シセツ</t>
    </rPh>
    <rPh sb="221" eb="223">
      <t>キボ</t>
    </rPh>
    <rPh sb="224" eb="227">
      <t>テキセイカ</t>
    </rPh>
    <rPh sb="228" eb="230">
      <t>ジュウヨウ</t>
    </rPh>
    <rPh sb="230" eb="232">
      <t>カダイ</t>
    </rPh>
    <rPh sb="242" eb="243">
      <t>ア</t>
    </rPh>
    <rPh sb="243" eb="244">
      <t>オサ</t>
    </rPh>
    <rPh sb="244" eb="245">
      <t>リツ</t>
    </rPh>
    <rPh sb="246" eb="248">
      <t>ゾウカ</t>
    </rPh>
    <rPh sb="248" eb="250">
      <t>ケイコウ</t>
    </rPh>
    <rPh sb="254" eb="255">
      <t>オモ</t>
    </rPh>
    <rPh sb="256" eb="258">
      <t>ロウキュウ</t>
    </rPh>
    <rPh sb="258" eb="260">
      <t>ハイスイ</t>
    </rPh>
    <rPh sb="260" eb="261">
      <t>カン</t>
    </rPh>
    <rPh sb="262" eb="264">
      <t>コウシン</t>
    </rPh>
    <rPh sb="265" eb="267">
      <t>セイビ</t>
    </rPh>
    <rPh sb="268" eb="271">
      <t>ケイカクテキ</t>
    </rPh>
    <rPh sb="272" eb="273">
      <t>スス</t>
    </rPh>
    <rPh sb="280" eb="282">
      <t>ブンセキ</t>
    </rPh>
    <phoneticPr fontId="4"/>
  </si>
  <si>
    <t>・有形固定資産減価償却率は年々増加しており、減価償却が進んでいることを示す。
・経年化率は増加傾向で、今後も耐用年数を経過した老朽管は年々増加する見込みであることから、計画的に管路更新を進めていく必要がある。
　本市においては、老朽配水管について将来にわたる更新費用を算定し、各年度においてその費用を平準化し計画的に更新を行っていく予定としている。</t>
    <rPh sb="1" eb="3">
      <t>ユウケイ</t>
    </rPh>
    <rPh sb="3" eb="5">
      <t>コテイ</t>
    </rPh>
    <rPh sb="5" eb="7">
      <t>シサン</t>
    </rPh>
    <rPh sb="7" eb="9">
      <t>ゲンカ</t>
    </rPh>
    <rPh sb="9" eb="11">
      <t>ショウキャク</t>
    </rPh>
    <rPh sb="11" eb="12">
      <t>リツ</t>
    </rPh>
    <rPh sb="13" eb="15">
      <t>ネンネン</t>
    </rPh>
    <rPh sb="15" eb="17">
      <t>ゾウカ</t>
    </rPh>
    <rPh sb="22" eb="24">
      <t>ゲンカ</t>
    </rPh>
    <rPh sb="24" eb="26">
      <t>ショウキャク</t>
    </rPh>
    <rPh sb="27" eb="28">
      <t>スス</t>
    </rPh>
    <rPh sb="35" eb="36">
      <t>シメ</t>
    </rPh>
    <rPh sb="41" eb="44">
      <t>ケイネンカ</t>
    </rPh>
    <rPh sb="44" eb="45">
      <t>リツ</t>
    </rPh>
    <rPh sb="46" eb="48">
      <t>ゾウカ</t>
    </rPh>
    <rPh sb="48" eb="50">
      <t>ケイコウ</t>
    </rPh>
    <rPh sb="52" eb="54">
      <t>コンゴ</t>
    </rPh>
    <rPh sb="55" eb="57">
      <t>タイヨウ</t>
    </rPh>
    <rPh sb="57" eb="59">
      <t>ネンスウ</t>
    </rPh>
    <rPh sb="60" eb="62">
      <t>ケイカ</t>
    </rPh>
    <rPh sb="64" eb="66">
      <t>ロウキュウ</t>
    </rPh>
    <rPh sb="66" eb="67">
      <t>カン</t>
    </rPh>
    <rPh sb="68" eb="70">
      <t>ネンネン</t>
    </rPh>
    <rPh sb="70" eb="72">
      <t>ゾウカ</t>
    </rPh>
    <rPh sb="74" eb="76">
      <t>ミコ</t>
    </rPh>
    <rPh sb="85" eb="88">
      <t>ケイカクテキ</t>
    </rPh>
    <rPh sb="89" eb="91">
      <t>カンロ</t>
    </rPh>
    <rPh sb="91" eb="93">
      <t>コウシン</t>
    </rPh>
    <rPh sb="94" eb="95">
      <t>スス</t>
    </rPh>
    <rPh sb="99" eb="101">
      <t>ヒツヨウ</t>
    </rPh>
    <rPh sb="107" eb="108">
      <t>ホン</t>
    </rPh>
    <rPh sb="108" eb="109">
      <t>シ</t>
    </rPh>
    <rPh sb="115" eb="117">
      <t>ロウキュウ</t>
    </rPh>
    <rPh sb="117" eb="119">
      <t>ハイスイ</t>
    </rPh>
    <rPh sb="119" eb="120">
      <t>カン</t>
    </rPh>
    <rPh sb="124" eb="126">
      <t>ショウライ</t>
    </rPh>
    <rPh sb="130" eb="132">
      <t>コウシン</t>
    </rPh>
    <rPh sb="132" eb="134">
      <t>ヒヨウ</t>
    </rPh>
    <rPh sb="135" eb="137">
      <t>サンテイ</t>
    </rPh>
    <rPh sb="140" eb="142">
      <t>ネンド</t>
    </rPh>
    <rPh sb="148" eb="150">
      <t>ヒヨウ</t>
    </rPh>
    <rPh sb="155" eb="158">
      <t>ケイカクテキ</t>
    </rPh>
    <phoneticPr fontId="4"/>
  </si>
  <si>
    <t>　古賀市水道事業では、現在自己浄水と受水により経営をすすめているが、今後は受水増量の計画となっていることや、将来の水需要減少の予測等により、自己水源による浄水量は更なる減少を迫られることとなる。
　このような状況下で、現有施設規模では多額の維持管理や更新費用が必要となり、収益を圧迫することが予想される。健全な事業の持続性を維持するためには、今後施設規模の適正化を図るとともに将来必要な施設更新に備え財源確保を行いながら、事業規模に応じた経営を行うことが必要である。
　これらを踏まえて、今後の経営改善に努めていく。</t>
    <rPh sb="1" eb="4">
      <t>コガシ</t>
    </rPh>
    <rPh sb="4" eb="6">
      <t>スイドウ</t>
    </rPh>
    <rPh sb="6" eb="8">
      <t>ジギョウ</t>
    </rPh>
    <rPh sb="11" eb="13">
      <t>ゲンザイ</t>
    </rPh>
    <rPh sb="13" eb="15">
      <t>ジコ</t>
    </rPh>
    <rPh sb="15" eb="17">
      <t>ジョウスイ</t>
    </rPh>
    <rPh sb="18" eb="19">
      <t>ウ</t>
    </rPh>
    <rPh sb="19" eb="20">
      <t>ミズ</t>
    </rPh>
    <rPh sb="23" eb="25">
      <t>ケイエイ</t>
    </rPh>
    <rPh sb="34" eb="36">
      <t>コンゴ</t>
    </rPh>
    <rPh sb="37" eb="38">
      <t>ウ</t>
    </rPh>
    <rPh sb="38" eb="39">
      <t>ミズ</t>
    </rPh>
    <rPh sb="39" eb="41">
      <t>ゾウリョウ</t>
    </rPh>
    <rPh sb="42" eb="44">
      <t>ケイカク</t>
    </rPh>
    <rPh sb="54" eb="56">
      <t>ショウライ</t>
    </rPh>
    <rPh sb="57" eb="58">
      <t>ミズ</t>
    </rPh>
    <rPh sb="58" eb="60">
      <t>ジュヨウ</t>
    </rPh>
    <rPh sb="60" eb="62">
      <t>ゲンショウ</t>
    </rPh>
    <rPh sb="63" eb="65">
      <t>ヨソク</t>
    </rPh>
    <rPh sb="65" eb="66">
      <t>トウ</t>
    </rPh>
    <rPh sb="70" eb="72">
      <t>ジコ</t>
    </rPh>
    <rPh sb="72" eb="74">
      <t>スイゲン</t>
    </rPh>
    <rPh sb="77" eb="79">
      <t>ジョウスイ</t>
    </rPh>
    <rPh sb="79" eb="80">
      <t>リョウ</t>
    </rPh>
    <rPh sb="81" eb="82">
      <t>サラ</t>
    </rPh>
    <rPh sb="84" eb="86">
      <t>ゲンショウ</t>
    </rPh>
    <rPh sb="87" eb="88">
      <t>セマ</t>
    </rPh>
    <rPh sb="104" eb="107">
      <t>ジョウキョウカ</t>
    </rPh>
    <rPh sb="109" eb="111">
      <t>ゲンユウ</t>
    </rPh>
    <rPh sb="111" eb="113">
      <t>シセツ</t>
    </rPh>
    <rPh sb="113" eb="115">
      <t>キボ</t>
    </rPh>
    <rPh sb="117" eb="119">
      <t>タガク</t>
    </rPh>
    <rPh sb="120" eb="122">
      <t>イジ</t>
    </rPh>
    <rPh sb="122" eb="124">
      <t>カンリ</t>
    </rPh>
    <rPh sb="125" eb="127">
      <t>コウシン</t>
    </rPh>
    <rPh sb="127" eb="129">
      <t>ヒヨウ</t>
    </rPh>
    <rPh sb="130" eb="132">
      <t>ヒツヨウ</t>
    </rPh>
    <rPh sb="136" eb="138">
      <t>シュウエキ</t>
    </rPh>
    <rPh sb="139" eb="141">
      <t>アッパク</t>
    </rPh>
    <rPh sb="146" eb="148">
      <t>ヨソウ</t>
    </rPh>
    <rPh sb="152" eb="154">
      <t>ケンゼン</t>
    </rPh>
    <rPh sb="155" eb="157">
      <t>ジギョウ</t>
    </rPh>
    <rPh sb="158" eb="161">
      <t>ジゾクセイ</t>
    </rPh>
    <rPh sb="162" eb="164">
      <t>イジ</t>
    </rPh>
    <rPh sb="171" eb="173">
      <t>コンゴ</t>
    </rPh>
    <rPh sb="173" eb="175">
      <t>シセツ</t>
    </rPh>
    <rPh sb="175" eb="177">
      <t>キボ</t>
    </rPh>
    <rPh sb="178" eb="181">
      <t>テキセイカ</t>
    </rPh>
    <rPh sb="182" eb="183">
      <t>ハカ</t>
    </rPh>
    <rPh sb="188" eb="190">
      <t>ショウライ</t>
    </rPh>
    <rPh sb="190" eb="192">
      <t>ヒツヨウ</t>
    </rPh>
    <rPh sb="193" eb="195">
      <t>シセツ</t>
    </rPh>
    <rPh sb="195" eb="197">
      <t>コウシン</t>
    </rPh>
    <rPh sb="198" eb="199">
      <t>ソナ</t>
    </rPh>
    <rPh sb="200" eb="202">
      <t>ザイゲン</t>
    </rPh>
    <rPh sb="202" eb="204">
      <t>カクホ</t>
    </rPh>
    <rPh sb="205" eb="206">
      <t>オコナ</t>
    </rPh>
    <rPh sb="211" eb="213">
      <t>ジギョウ</t>
    </rPh>
    <rPh sb="213" eb="215">
      <t>キボ</t>
    </rPh>
    <rPh sb="216" eb="217">
      <t>オウ</t>
    </rPh>
    <rPh sb="219" eb="221">
      <t>ケイエイ</t>
    </rPh>
    <rPh sb="222" eb="223">
      <t>オコナ</t>
    </rPh>
    <rPh sb="227" eb="229">
      <t>ヒツヨウ</t>
    </rPh>
    <rPh sb="239" eb="240">
      <t>フ</t>
    </rPh>
    <rPh sb="244" eb="246">
      <t>コンゴ</t>
    </rPh>
    <rPh sb="247" eb="249">
      <t>ケイエイ</t>
    </rPh>
    <rPh sb="249" eb="251">
      <t>カイゼン</t>
    </rPh>
    <rPh sb="252" eb="25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</si>
</sst>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1.53</c:v>
                </c:pt>
                <c:pt idx="1">
                  <c:v>0.83</c:v>
                </c:pt>
                <c:pt idx="2">
                  <c:v>0.69</c:v>
                </c:pt>
                <c:pt idx="3">
                  <c:v>0.12</c:v>
                </c:pt>
                <c:pt idx="4">
                  <c:v>0.6</c:v>
                </c:pt>
              </c:numCache>
            </c:numRef>
          </c:val>
        </c:ser>
        <c:dLbls>
          <c:showLegendKey val="0"/>
          <c:showVal val="0"/>
          <c:showCatName val="0"/>
          <c:showSerName val="0"/>
          <c:showPercent val="0"/>
          <c:showBubbleSize val="0"/>
        </c:dLbls>
        <c:gapWidth val="150"/>
        <c:axId val="146590336"/>
        <c:axId val="1465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6590336"/>
        <c:axId val="146596608"/>
      </c:lineChart>
      <c:dateAx>
        <c:axId val="146590336"/>
        <c:scaling>
          <c:orientation val="minMax"/>
        </c:scaling>
        <c:delete val="1"/>
        <c:axPos val="b"/>
        <c:numFmt formatCode="ge" sourceLinked="1"/>
        <c:majorTickMark val="none"/>
        <c:minorTickMark val="none"/>
        <c:tickLblPos val="none"/>
        <c:crossAx val="146596608"/>
        <c:crosses val="autoZero"/>
        <c:auto val="1"/>
        <c:lblOffset val="100"/>
        <c:baseTimeUnit val="years"/>
      </c:dateAx>
      <c:valAx>
        <c:axId val="1465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62.17</c:v>
                </c:pt>
                <c:pt idx="1">
                  <c:v>59.88</c:v>
                </c:pt>
                <c:pt idx="2">
                  <c:v>59.94</c:v>
                </c:pt>
                <c:pt idx="3">
                  <c:v>57.97</c:v>
                </c:pt>
                <c:pt idx="4">
                  <c:v>58.33</c:v>
                </c:pt>
              </c:numCache>
            </c:numRef>
          </c:val>
        </c:ser>
        <c:dLbls>
          <c:showLegendKey val="0"/>
          <c:showVal val="0"/>
          <c:showCatName val="0"/>
          <c:showSerName val="0"/>
          <c:showPercent val="0"/>
          <c:showBubbleSize val="0"/>
        </c:dLbls>
        <c:gapWidth val="150"/>
        <c:axId val="147737600"/>
        <c:axId val="147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47737600"/>
        <c:axId val="147743872"/>
      </c:lineChart>
      <c:dateAx>
        <c:axId val="147737600"/>
        <c:scaling>
          <c:orientation val="minMax"/>
        </c:scaling>
        <c:delete val="1"/>
        <c:axPos val="b"/>
        <c:numFmt formatCode="ge" sourceLinked="1"/>
        <c:majorTickMark val="none"/>
        <c:minorTickMark val="none"/>
        <c:tickLblPos val="none"/>
        <c:crossAx val="147743872"/>
        <c:crosses val="autoZero"/>
        <c:auto val="1"/>
        <c:lblOffset val="100"/>
        <c:baseTimeUnit val="years"/>
      </c:dateAx>
      <c:valAx>
        <c:axId val="147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91.79</c:v>
                </c:pt>
                <c:pt idx="1">
                  <c:v>94.27</c:v>
                </c:pt>
                <c:pt idx="2">
                  <c:v>93.26</c:v>
                </c:pt>
                <c:pt idx="3">
                  <c:v>95.31</c:v>
                </c:pt>
                <c:pt idx="4">
                  <c:v>97.99</c:v>
                </c:pt>
              </c:numCache>
            </c:numRef>
          </c:val>
        </c:ser>
        <c:dLbls>
          <c:showLegendKey val="0"/>
          <c:showVal val="0"/>
          <c:showCatName val="0"/>
          <c:showSerName val="0"/>
          <c:showPercent val="0"/>
          <c:showBubbleSize val="0"/>
        </c:dLbls>
        <c:gapWidth val="150"/>
        <c:axId val="147765888"/>
        <c:axId val="1478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47765888"/>
        <c:axId val="147804928"/>
      </c:lineChart>
      <c:dateAx>
        <c:axId val="147765888"/>
        <c:scaling>
          <c:orientation val="minMax"/>
        </c:scaling>
        <c:delete val="1"/>
        <c:axPos val="b"/>
        <c:numFmt formatCode="ge" sourceLinked="1"/>
        <c:majorTickMark val="none"/>
        <c:minorTickMark val="none"/>
        <c:tickLblPos val="none"/>
        <c:crossAx val="147804928"/>
        <c:crosses val="autoZero"/>
        <c:auto val="1"/>
        <c:lblOffset val="100"/>
        <c:baseTimeUnit val="years"/>
      </c:dateAx>
      <c:valAx>
        <c:axId val="1478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103.98</c:v>
                </c:pt>
                <c:pt idx="1">
                  <c:v>105.88</c:v>
                </c:pt>
                <c:pt idx="2">
                  <c:v>100.42</c:v>
                </c:pt>
                <c:pt idx="3">
                  <c:v>106.24</c:v>
                </c:pt>
                <c:pt idx="4">
                  <c:v>113.65</c:v>
                </c:pt>
              </c:numCache>
            </c:numRef>
          </c:val>
        </c:ser>
        <c:dLbls>
          <c:showLegendKey val="0"/>
          <c:showVal val="0"/>
          <c:showCatName val="0"/>
          <c:showSerName val="0"/>
          <c:showPercent val="0"/>
          <c:showBubbleSize val="0"/>
        </c:dLbls>
        <c:gapWidth val="150"/>
        <c:axId val="147106048"/>
        <c:axId val="1471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7106048"/>
        <c:axId val="147116416"/>
      </c:lineChart>
      <c:dateAx>
        <c:axId val="147106048"/>
        <c:scaling>
          <c:orientation val="minMax"/>
        </c:scaling>
        <c:delete val="1"/>
        <c:axPos val="b"/>
        <c:numFmt formatCode="ge" sourceLinked="1"/>
        <c:majorTickMark val="none"/>
        <c:minorTickMark val="none"/>
        <c:tickLblPos val="none"/>
        <c:crossAx val="147116416"/>
        <c:crosses val="autoZero"/>
        <c:auto val="1"/>
        <c:lblOffset val="100"/>
        <c:baseTimeUnit val="years"/>
      </c:dateAx>
      <c:valAx>
        <c:axId val="14711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1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40.630000000000003</c:v>
                </c:pt>
                <c:pt idx="1">
                  <c:v>41.41</c:v>
                </c:pt>
                <c:pt idx="2">
                  <c:v>43.14</c:v>
                </c:pt>
                <c:pt idx="3">
                  <c:v>51.05</c:v>
                </c:pt>
                <c:pt idx="4">
                  <c:v>53.12</c:v>
                </c:pt>
              </c:numCache>
            </c:numRef>
          </c:val>
        </c:ser>
        <c:dLbls>
          <c:showLegendKey val="0"/>
          <c:showVal val="0"/>
          <c:showCatName val="0"/>
          <c:showSerName val="0"/>
          <c:showPercent val="0"/>
          <c:showBubbleSize val="0"/>
        </c:dLbls>
        <c:gapWidth val="150"/>
        <c:axId val="147355520"/>
        <c:axId val="147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7355520"/>
        <c:axId val="147361792"/>
      </c:lineChart>
      <c:dateAx>
        <c:axId val="147355520"/>
        <c:scaling>
          <c:orientation val="minMax"/>
        </c:scaling>
        <c:delete val="1"/>
        <c:axPos val="b"/>
        <c:numFmt formatCode="ge" sourceLinked="1"/>
        <c:majorTickMark val="none"/>
        <c:minorTickMark val="none"/>
        <c:tickLblPos val="none"/>
        <c:crossAx val="147361792"/>
        <c:crosses val="autoZero"/>
        <c:auto val="1"/>
        <c:lblOffset val="100"/>
        <c:baseTimeUnit val="years"/>
      </c:dateAx>
      <c:valAx>
        <c:axId val="147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3.32</c:v>
                </c:pt>
                <c:pt idx="1">
                  <c:v>4.42</c:v>
                </c:pt>
                <c:pt idx="2">
                  <c:v>5.39</c:v>
                </c:pt>
                <c:pt idx="3">
                  <c:v>5.73</c:v>
                </c:pt>
                <c:pt idx="4">
                  <c:v>16.63</c:v>
                </c:pt>
              </c:numCache>
            </c:numRef>
          </c:val>
        </c:ser>
        <c:dLbls>
          <c:showLegendKey val="0"/>
          <c:showVal val="0"/>
          <c:showCatName val="0"/>
          <c:showSerName val="0"/>
          <c:showPercent val="0"/>
          <c:showBubbleSize val="0"/>
        </c:dLbls>
        <c:gapWidth val="150"/>
        <c:axId val="147387904"/>
        <c:axId val="1473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7387904"/>
        <c:axId val="147389824"/>
      </c:lineChart>
      <c:dateAx>
        <c:axId val="147387904"/>
        <c:scaling>
          <c:orientation val="minMax"/>
        </c:scaling>
        <c:delete val="1"/>
        <c:axPos val="b"/>
        <c:numFmt formatCode="ge" sourceLinked="1"/>
        <c:majorTickMark val="none"/>
        <c:minorTickMark val="none"/>
        <c:tickLblPos val="none"/>
        <c:crossAx val="147389824"/>
        <c:crosses val="autoZero"/>
        <c:auto val="1"/>
        <c:lblOffset val="100"/>
        <c:baseTimeUnit val="years"/>
      </c:dateAx>
      <c:valAx>
        <c:axId val="1473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424768"/>
        <c:axId val="147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7424768"/>
        <c:axId val="147426688"/>
      </c:lineChart>
      <c:dateAx>
        <c:axId val="147424768"/>
        <c:scaling>
          <c:orientation val="minMax"/>
        </c:scaling>
        <c:delete val="1"/>
        <c:axPos val="b"/>
        <c:numFmt formatCode="ge" sourceLinked="1"/>
        <c:majorTickMark val="none"/>
        <c:minorTickMark val="none"/>
        <c:tickLblPos val="none"/>
        <c:crossAx val="147426688"/>
        <c:crosses val="autoZero"/>
        <c:auto val="1"/>
        <c:lblOffset val="100"/>
        <c:baseTimeUnit val="years"/>
      </c:dateAx>
      <c:valAx>
        <c:axId val="14742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889.35</c:v>
                </c:pt>
                <c:pt idx="1">
                  <c:v>970.43</c:v>
                </c:pt>
                <c:pt idx="2">
                  <c:v>1029.82</c:v>
                </c:pt>
                <c:pt idx="3">
                  <c:v>457.35</c:v>
                </c:pt>
                <c:pt idx="4">
                  <c:v>489.54</c:v>
                </c:pt>
              </c:numCache>
            </c:numRef>
          </c:val>
        </c:ser>
        <c:dLbls>
          <c:showLegendKey val="0"/>
          <c:showVal val="0"/>
          <c:showCatName val="0"/>
          <c:showSerName val="0"/>
          <c:showPercent val="0"/>
          <c:showBubbleSize val="0"/>
        </c:dLbls>
        <c:gapWidth val="150"/>
        <c:axId val="147454976"/>
        <c:axId val="1475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47454976"/>
        <c:axId val="147522688"/>
      </c:lineChart>
      <c:dateAx>
        <c:axId val="147454976"/>
        <c:scaling>
          <c:orientation val="minMax"/>
        </c:scaling>
        <c:delete val="1"/>
        <c:axPos val="b"/>
        <c:numFmt formatCode="ge" sourceLinked="1"/>
        <c:majorTickMark val="none"/>
        <c:minorTickMark val="none"/>
        <c:tickLblPos val="none"/>
        <c:crossAx val="147522688"/>
        <c:crosses val="autoZero"/>
        <c:auto val="1"/>
        <c:lblOffset val="100"/>
        <c:baseTimeUnit val="years"/>
      </c:dateAx>
      <c:valAx>
        <c:axId val="1475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4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399.19</c:v>
                </c:pt>
                <c:pt idx="1">
                  <c:v>389.93</c:v>
                </c:pt>
                <c:pt idx="2">
                  <c:v>374.26</c:v>
                </c:pt>
                <c:pt idx="3">
                  <c:v>357.82</c:v>
                </c:pt>
                <c:pt idx="4">
                  <c:v>329.66</c:v>
                </c:pt>
              </c:numCache>
            </c:numRef>
          </c:val>
        </c:ser>
        <c:dLbls>
          <c:showLegendKey val="0"/>
          <c:showVal val="0"/>
          <c:showCatName val="0"/>
          <c:showSerName val="0"/>
          <c:showPercent val="0"/>
          <c:showBubbleSize val="0"/>
        </c:dLbls>
        <c:gapWidth val="150"/>
        <c:axId val="147569280"/>
        <c:axId val="1475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47569280"/>
        <c:axId val="147571456"/>
      </c:lineChart>
      <c:dateAx>
        <c:axId val="147569280"/>
        <c:scaling>
          <c:orientation val="minMax"/>
        </c:scaling>
        <c:delete val="1"/>
        <c:axPos val="b"/>
        <c:numFmt formatCode="ge" sourceLinked="1"/>
        <c:majorTickMark val="none"/>
        <c:minorTickMark val="none"/>
        <c:tickLblPos val="none"/>
        <c:crossAx val="147571456"/>
        <c:crosses val="autoZero"/>
        <c:auto val="1"/>
        <c:lblOffset val="100"/>
        <c:baseTimeUnit val="years"/>
      </c:dateAx>
      <c:valAx>
        <c:axId val="14757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5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97.79</c:v>
                </c:pt>
                <c:pt idx="1">
                  <c:v>99.1</c:v>
                </c:pt>
                <c:pt idx="2">
                  <c:v>92.39</c:v>
                </c:pt>
                <c:pt idx="3">
                  <c:v>97.7</c:v>
                </c:pt>
                <c:pt idx="4">
                  <c:v>106.13</c:v>
                </c:pt>
              </c:numCache>
            </c:numRef>
          </c:val>
        </c:ser>
        <c:dLbls>
          <c:showLegendKey val="0"/>
          <c:showVal val="0"/>
          <c:showCatName val="0"/>
          <c:showSerName val="0"/>
          <c:showPercent val="0"/>
          <c:showBubbleSize val="0"/>
        </c:dLbls>
        <c:gapWidth val="150"/>
        <c:axId val="147581184"/>
        <c:axId val="1476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47581184"/>
        <c:axId val="147612032"/>
      </c:lineChart>
      <c:dateAx>
        <c:axId val="147581184"/>
        <c:scaling>
          <c:orientation val="minMax"/>
        </c:scaling>
        <c:delete val="1"/>
        <c:axPos val="b"/>
        <c:numFmt formatCode="ge" sourceLinked="1"/>
        <c:majorTickMark val="none"/>
        <c:minorTickMark val="none"/>
        <c:tickLblPos val="none"/>
        <c:crossAx val="147612032"/>
        <c:crosses val="autoZero"/>
        <c:auto val="1"/>
        <c:lblOffset val="100"/>
        <c:baseTimeUnit val="years"/>
      </c:dateAx>
      <c:valAx>
        <c:axId val="1476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221.69</c:v>
                </c:pt>
                <c:pt idx="1">
                  <c:v>216.84</c:v>
                </c:pt>
                <c:pt idx="2">
                  <c:v>232.57</c:v>
                </c:pt>
                <c:pt idx="3">
                  <c:v>220.33</c:v>
                </c:pt>
                <c:pt idx="4">
                  <c:v>203.91</c:v>
                </c:pt>
              </c:numCache>
            </c:numRef>
          </c:val>
        </c:ser>
        <c:dLbls>
          <c:showLegendKey val="0"/>
          <c:showVal val="0"/>
          <c:showCatName val="0"/>
          <c:showSerName val="0"/>
          <c:showPercent val="0"/>
          <c:showBubbleSize val="0"/>
        </c:dLbls>
        <c:gapWidth val="150"/>
        <c:axId val="147648512"/>
        <c:axId val="147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47648512"/>
        <c:axId val="147650432"/>
      </c:lineChart>
      <c:dateAx>
        <c:axId val="147648512"/>
        <c:scaling>
          <c:orientation val="minMax"/>
        </c:scaling>
        <c:delete val="1"/>
        <c:axPos val="b"/>
        <c:numFmt formatCode="ge" sourceLinked="1"/>
        <c:majorTickMark val="none"/>
        <c:minorTickMark val="none"/>
        <c:tickLblPos val="none"/>
        <c:crossAx val="147650432"/>
        <c:crosses val="autoZero"/>
        <c:auto val="1"/>
        <c:lblOffset val="100"/>
        <c:baseTimeUnit val="years"/>
      </c:dateAx>
      <c:valAx>
        <c:axId val="147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古賀市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58389</v>
      </c>
      <c r="AJ8" s="56"/>
      <c r="AK8" s="56"/>
      <c r="AL8" s="56"/>
      <c r="AM8" s="56"/>
      <c r="AN8" s="56"/>
      <c r="AO8" s="56"/>
      <c r="AP8" s="57"/>
      <c r="AQ8" s="47">
        <f>データ!R6</f>
        <v>42.07</v>
      </c>
      <c r="AR8" s="47"/>
      <c r="AS8" s="47"/>
      <c r="AT8" s="47"/>
      <c r="AU8" s="47"/>
      <c r="AV8" s="47"/>
      <c r="AW8" s="47"/>
      <c r="AX8" s="47"/>
      <c r="AY8" s="47">
        <f>データ!S6</f>
        <v>1387.9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61.91</v>
      </c>
      <c r="K10" s="47"/>
      <c r="L10" s="47"/>
      <c r="M10" s="47"/>
      <c r="N10" s="47"/>
      <c r="O10" s="47"/>
      <c r="P10" s="47"/>
      <c r="Q10" s="47"/>
      <c r="R10" s="47">
        <f>データ!O6</f>
        <v>75.19</v>
      </c>
      <c r="S10" s="47"/>
      <c r="T10" s="47"/>
      <c r="U10" s="47"/>
      <c r="V10" s="47"/>
      <c r="W10" s="47"/>
      <c r="X10" s="47"/>
      <c r="Y10" s="47"/>
      <c r="Z10" s="78">
        <f>データ!P6</f>
        <v>3870</v>
      </c>
      <c r="AA10" s="78"/>
      <c r="AB10" s="78"/>
      <c r="AC10" s="78"/>
      <c r="AD10" s="78"/>
      <c r="AE10" s="78"/>
      <c r="AF10" s="78"/>
      <c r="AG10" s="78"/>
      <c r="AH10" s="2"/>
      <c r="AI10" s="78">
        <f>データ!T6</f>
        <v>43838</v>
      </c>
      <c r="AJ10" s="78"/>
      <c r="AK10" s="78"/>
      <c r="AL10" s="78"/>
      <c r="AM10" s="78"/>
      <c r="AN10" s="78"/>
      <c r="AO10" s="78"/>
      <c r="AP10" s="78"/>
      <c r="AQ10" s="47">
        <f>データ!U6</f>
        <v>24.25</v>
      </c>
      <c r="AR10" s="47"/>
      <c r="AS10" s="47"/>
      <c r="AT10" s="47"/>
      <c r="AU10" s="47"/>
      <c r="AV10" s="47"/>
      <c r="AW10" s="47"/>
      <c r="AX10" s="47"/>
      <c r="AY10" s="47">
        <f>データ!V6</f>
        <v>1807.75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402231</v>
      </c>
      <c r="D6" s="31">
        <f t="shared" si="3"/>
        <v>46</v>
      </c>
      <c r="E6" s="31">
        <f t="shared" si="3"/>
        <v>1</v>
      </c>
      <c r="F6" s="31">
        <f t="shared" si="3"/>
        <v>0</v>
      </c>
      <c r="G6" s="31">
        <f t="shared" si="3"/>
        <v>1</v>
      </c>
      <c r="H6" s="31" t="str">
        <f t="shared" si="3"/>
        <v>福岡県　古賀市</v>
      </c>
      <c r="I6" s="31" t="str">
        <f t="shared" si="3"/>
        <v>法適用</v>
      </c>
      <c r="J6" s="31" t="str">
        <f t="shared" si="3"/>
        <v>水道事業</v>
      </c>
      <c r="K6" s="31" t="str">
        <f t="shared" si="3"/>
        <v>末端給水事業</v>
      </c>
      <c r="L6" s="31" t="str">
        <f t="shared" si="3"/>
        <v>A5</v>
      </c>
      <c r="M6" s="32" t="str">
        <f t="shared" si="3"/>
        <v>-</v>
      </c>
      <c r="N6" s="32">
        <f t="shared" si="3"/>
        <v>61.91</v>
      </c>
      <c r="O6" s="32">
        <f t="shared" si="3"/>
        <v>75.19</v>
      </c>
      <c r="P6" s="32">
        <f t="shared" si="3"/>
        <v>3870</v>
      </c>
      <c r="Q6" s="32">
        <f t="shared" si="3"/>
        <v>58389</v>
      </c>
      <c r="R6" s="32">
        <f t="shared" si="3"/>
        <v>42.07</v>
      </c>
      <c r="S6" s="32">
        <f t="shared" si="3"/>
        <v>1387.9</v>
      </c>
      <c r="T6" s="32">
        <f t="shared" si="3"/>
        <v>43838</v>
      </c>
      <c r="U6" s="32">
        <f t="shared" si="3"/>
        <v>24.25</v>
      </c>
      <c r="V6" s="32">
        <f t="shared" si="3"/>
        <v>1807.75</v>
      </c>
      <c r="W6" s="33">
        <f>IF(W7="",NA(),W7)</f>
        <v>103.98</v>
      </c>
      <c r="X6" s="33">
        <f t="shared" ref="X6:AF6" si="4">IF(X7="",NA(),X7)</f>
        <v>105.88</v>
      </c>
      <c r="Y6" s="33">
        <f t="shared" si="4"/>
        <v>100.42</v>
      </c>
      <c r="Z6" s="33">
        <f t="shared" si="4"/>
        <v>106.24</v>
      </c>
      <c r="AA6" s="33">
        <f t="shared" si="4"/>
        <v>113.65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889.35</v>
      </c>
      <c r="AT6" s="33">
        <f t="shared" ref="AT6:BB6" si="6">IF(AT7="",NA(),AT7)</f>
        <v>970.43</v>
      </c>
      <c r="AU6" s="33">
        <f t="shared" si="6"/>
        <v>1029.82</v>
      </c>
      <c r="AV6" s="33">
        <f t="shared" si="6"/>
        <v>457.35</v>
      </c>
      <c r="AW6" s="33">
        <f t="shared" si="6"/>
        <v>489.54</v>
      </c>
      <c r="AX6" s="33">
        <f t="shared" si="6"/>
        <v>832.37</v>
      </c>
      <c r="AY6" s="33">
        <f t="shared" si="6"/>
        <v>852.01</v>
      </c>
      <c r="AZ6" s="33">
        <f t="shared" si="6"/>
        <v>909.68</v>
      </c>
      <c r="BA6" s="33">
        <f t="shared" si="6"/>
        <v>382.09</v>
      </c>
      <c r="BB6" s="33">
        <f t="shared" si="6"/>
        <v>371.31</v>
      </c>
      <c r="BC6" s="32" t="str">
        <f>IF(BC7="","",IF(BC7="-","【-】","【"&amp;SUBSTITUTE(TEXT(BC7,"#,##0.00"),"-","△")&amp;"】"))</f>
        <v>【262.74】</v>
      </c>
      <c r="BD6" s="33">
        <f>IF(BD7="",NA(),BD7)</f>
        <v>399.19</v>
      </c>
      <c r="BE6" s="33">
        <f t="shared" ref="BE6:BM6" si="7">IF(BE7="",NA(),BE7)</f>
        <v>389.93</v>
      </c>
      <c r="BF6" s="33">
        <f t="shared" si="7"/>
        <v>374.26</v>
      </c>
      <c r="BG6" s="33">
        <f t="shared" si="7"/>
        <v>357.82</v>
      </c>
      <c r="BH6" s="33">
        <f t="shared" si="7"/>
        <v>329.66</v>
      </c>
      <c r="BI6" s="33">
        <f t="shared" si="7"/>
        <v>403.15</v>
      </c>
      <c r="BJ6" s="33">
        <f t="shared" si="7"/>
        <v>391.4</v>
      </c>
      <c r="BK6" s="33">
        <f t="shared" si="7"/>
        <v>382.65</v>
      </c>
      <c r="BL6" s="33">
        <f t="shared" si="7"/>
        <v>385.06</v>
      </c>
      <c r="BM6" s="33">
        <f t="shared" si="7"/>
        <v>373.09</v>
      </c>
      <c r="BN6" s="32" t="str">
        <f>IF(BN7="","",IF(BN7="-","【-】","【"&amp;SUBSTITUTE(TEXT(BN7,"#,##0.00"),"-","△")&amp;"】"))</f>
        <v>【276.38】</v>
      </c>
      <c r="BO6" s="33">
        <f>IF(BO7="",NA(),BO7)</f>
        <v>97.79</v>
      </c>
      <c r="BP6" s="33">
        <f t="shared" ref="BP6:BX6" si="8">IF(BP7="",NA(),BP7)</f>
        <v>99.1</v>
      </c>
      <c r="BQ6" s="33">
        <f t="shared" si="8"/>
        <v>92.39</v>
      </c>
      <c r="BR6" s="33">
        <f t="shared" si="8"/>
        <v>97.7</v>
      </c>
      <c r="BS6" s="33">
        <f t="shared" si="8"/>
        <v>106.13</v>
      </c>
      <c r="BT6" s="33">
        <f t="shared" si="8"/>
        <v>94.86</v>
      </c>
      <c r="BU6" s="33">
        <f t="shared" si="8"/>
        <v>95.91</v>
      </c>
      <c r="BV6" s="33">
        <f t="shared" si="8"/>
        <v>96.1</v>
      </c>
      <c r="BW6" s="33">
        <f t="shared" si="8"/>
        <v>99.07</v>
      </c>
      <c r="BX6" s="33">
        <f t="shared" si="8"/>
        <v>99.99</v>
      </c>
      <c r="BY6" s="32" t="str">
        <f>IF(BY7="","",IF(BY7="-","【-】","【"&amp;SUBSTITUTE(TEXT(BY7,"#,##0.00"),"-","△")&amp;"】"))</f>
        <v>【104.99】</v>
      </c>
      <c r="BZ6" s="33">
        <f>IF(BZ7="",NA(),BZ7)</f>
        <v>221.69</v>
      </c>
      <c r="CA6" s="33">
        <f t="shared" ref="CA6:CI6" si="9">IF(CA7="",NA(),CA7)</f>
        <v>216.84</v>
      </c>
      <c r="CB6" s="33">
        <f t="shared" si="9"/>
        <v>232.57</v>
      </c>
      <c r="CC6" s="33">
        <f t="shared" si="9"/>
        <v>220.33</v>
      </c>
      <c r="CD6" s="33">
        <f t="shared" si="9"/>
        <v>203.91</v>
      </c>
      <c r="CE6" s="33">
        <f t="shared" si="9"/>
        <v>179.14</v>
      </c>
      <c r="CF6" s="33">
        <f t="shared" si="9"/>
        <v>179.29</v>
      </c>
      <c r="CG6" s="33">
        <f t="shared" si="9"/>
        <v>178.39</v>
      </c>
      <c r="CH6" s="33">
        <f t="shared" si="9"/>
        <v>173.03</v>
      </c>
      <c r="CI6" s="33">
        <f t="shared" si="9"/>
        <v>171.15</v>
      </c>
      <c r="CJ6" s="32" t="str">
        <f>IF(CJ7="","",IF(CJ7="-","【-】","【"&amp;SUBSTITUTE(TEXT(CJ7,"#,##0.00"),"-","△")&amp;"】"))</f>
        <v>【163.72】</v>
      </c>
      <c r="CK6" s="33">
        <f>IF(CK7="",NA(),CK7)</f>
        <v>62.17</v>
      </c>
      <c r="CL6" s="33">
        <f t="shared" ref="CL6:CT6" si="10">IF(CL7="",NA(),CL7)</f>
        <v>59.88</v>
      </c>
      <c r="CM6" s="33">
        <f t="shared" si="10"/>
        <v>59.94</v>
      </c>
      <c r="CN6" s="33">
        <f t="shared" si="10"/>
        <v>57.97</v>
      </c>
      <c r="CO6" s="33">
        <f t="shared" si="10"/>
        <v>58.33</v>
      </c>
      <c r="CP6" s="33">
        <f t="shared" si="10"/>
        <v>58.76</v>
      </c>
      <c r="CQ6" s="33">
        <f t="shared" si="10"/>
        <v>59.09</v>
      </c>
      <c r="CR6" s="33">
        <f t="shared" si="10"/>
        <v>59.23</v>
      </c>
      <c r="CS6" s="33">
        <f t="shared" si="10"/>
        <v>58.58</v>
      </c>
      <c r="CT6" s="33">
        <f t="shared" si="10"/>
        <v>58.53</v>
      </c>
      <c r="CU6" s="32" t="str">
        <f>IF(CU7="","",IF(CU7="-","【-】","【"&amp;SUBSTITUTE(TEXT(CU7,"#,##0.00"),"-","△")&amp;"】"))</f>
        <v>【59.76】</v>
      </c>
      <c r="CV6" s="33">
        <f>IF(CV7="",NA(),CV7)</f>
        <v>91.79</v>
      </c>
      <c r="CW6" s="33">
        <f t="shared" ref="CW6:DE6" si="11">IF(CW7="",NA(),CW7)</f>
        <v>94.27</v>
      </c>
      <c r="CX6" s="33">
        <f t="shared" si="11"/>
        <v>93.26</v>
      </c>
      <c r="CY6" s="33">
        <f t="shared" si="11"/>
        <v>95.31</v>
      </c>
      <c r="CZ6" s="33">
        <f t="shared" si="11"/>
        <v>97.99</v>
      </c>
      <c r="DA6" s="33">
        <f t="shared" si="11"/>
        <v>84.87</v>
      </c>
      <c r="DB6" s="33">
        <f t="shared" si="11"/>
        <v>85.4</v>
      </c>
      <c r="DC6" s="33">
        <f t="shared" si="11"/>
        <v>85.53</v>
      </c>
      <c r="DD6" s="33">
        <f t="shared" si="11"/>
        <v>85.23</v>
      </c>
      <c r="DE6" s="33">
        <f t="shared" si="11"/>
        <v>85.26</v>
      </c>
      <c r="DF6" s="32" t="str">
        <f>IF(DF7="","",IF(DF7="-","【-】","【"&amp;SUBSTITUTE(TEXT(DF7,"#,##0.00"),"-","△")&amp;"】"))</f>
        <v>【89.95】</v>
      </c>
      <c r="DG6" s="33">
        <f>IF(DG7="",NA(),DG7)</f>
        <v>40.630000000000003</v>
      </c>
      <c r="DH6" s="33">
        <f t="shared" ref="DH6:DP6" si="12">IF(DH7="",NA(),DH7)</f>
        <v>41.41</v>
      </c>
      <c r="DI6" s="33">
        <f t="shared" si="12"/>
        <v>43.14</v>
      </c>
      <c r="DJ6" s="33">
        <f t="shared" si="12"/>
        <v>51.05</v>
      </c>
      <c r="DK6" s="33">
        <f t="shared" si="12"/>
        <v>53.12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3.32</v>
      </c>
      <c r="DS6" s="33">
        <f t="shared" ref="DS6:EA6" si="13">IF(DS7="",NA(),DS7)</f>
        <v>4.42</v>
      </c>
      <c r="DT6" s="33">
        <f t="shared" si="13"/>
        <v>5.39</v>
      </c>
      <c r="DU6" s="33">
        <f t="shared" si="13"/>
        <v>5.73</v>
      </c>
      <c r="DV6" s="33">
        <f t="shared" si="13"/>
        <v>16.63</v>
      </c>
      <c r="DW6" s="33">
        <f t="shared" si="13"/>
        <v>6.47</v>
      </c>
      <c r="DX6" s="33">
        <f t="shared" si="13"/>
        <v>7.8</v>
      </c>
      <c r="DY6" s="33">
        <f t="shared" si="13"/>
        <v>8.39</v>
      </c>
      <c r="DZ6" s="33">
        <f t="shared" si="13"/>
        <v>10.09</v>
      </c>
      <c r="EA6" s="33">
        <f t="shared" si="13"/>
        <v>10.54</v>
      </c>
      <c r="EB6" s="32" t="str">
        <f>IF(EB7="","",IF(EB7="-","【-】","【"&amp;SUBSTITUTE(TEXT(EB7,"#,##0.00"),"-","△")&amp;"】"))</f>
        <v>【13.18】</v>
      </c>
      <c r="EC6" s="33">
        <f>IF(EC7="",NA(),EC7)</f>
        <v>1.53</v>
      </c>
      <c r="ED6" s="33">
        <f t="shared" ref="ED6:EL6" si="14">IF(ED7="",NA(),ED7)</f>
        <v>0.83</v>
      </c>
      <c r="EE6" s="33">
        <f t="shared" si="14"/>
        <v>0.69</v>
      </c>
      <c r="EF6" s="33">
        <f t="shared" si="14"/>
        <v>0.12</v>
      </c>
      <c r="EG6" s="33">
        <f t="shared" si="14"/>
        <v>0.6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402231</v>
      </c>
      <c r="D7" s="35">
        <v>46</v>
      </c>
      <c r="E7" s="35">
        <v>1</v>
      </c>
      <c r="F7" s="35">
        <v>0</v>
      </c>
      <c r="G7" s="35">
        <v>1</v>
      </c>
      <c r="H7" s="35" t="s">
        <v>93</v>
      </c>
      <c r="I7" s="35" t="s">
        <v>94</v>
      </c>
      <c r="J7" s="35" t="s">
        <v>95</v>
      </c>
      <c r="K7" s="35" t="s">
        <v>96</v>
      </c>
      <c r="L7" s="35" t="s">
        <v>97</v>
      </c>
      <c r="M7" s="36" t="s">
        <v>98</v>
      </c>
      <c r="N7" s="36">
        <v>61.91</v>
      </c>
      <c r="O7" s="36">
        <v>75.19</v>
      </c>
      <c r="P7" s="36">
        <v>3870</v>
      </c>
      <c r="Q7" s="36">
        <v>58389</v>
      </c>
      <c r="R7" s="36">
        <v>42.07</v>
      </c>
      <c r="S7" s="36">
        <v>1387.9</v>
      </c>
      <c r="T7" s="36">
        <v>43838</v>
      </c>
      <c r="U7" s="36">
        <v>24.25</v>
      </c>
      <c r="V7" s="36">
        <v>1807.75</v>
      </c>
      <c r="W7" s="36">
        <v>103.98</v>
      </c>
      <c r="X7" s="36">
        <v>105.88</v>
      </c>
      <c r="Y7" s="36">
        <v>100.42</v>
      </c>
      <c r="Z7" s="36">
        <v>106.24</v>
      </c>
      <c r="AA7" s="36">
        <v>113.65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889.35</v>
      </c>
      <c r="AT7" s="36">
        <v>970.43</v>
      </c>
      <c r="AU7" s="36">
        <v>1029.82</v>
      </c>
      <c r="AV7" s="36">
        <v>457.35</v>
      </c>
      <c r="AW7" s="36">
        <v>489.54</v>
      </c>
      <c r="AX7" s="36">
        <v>832.37</v>
      </c>
      <c r="AY7" s="36">
        <v>852.01</v>
      </c>
      <c r="AZ7" s="36">
        <v>909.68</v>
      </c>
      <c r="BA7" s="36">
        <v>382.09</v>
      </c>
      <c r="BB7" s="36">
        <v>371.31</v>
      </c>
      <c r="BC7" s="36">
        <v>262.74</v>
      </c>
      <c r="BD7" s="36">
        <v>399.19</v>
      </c>
      <c r="BE7" s="36">
        <v>389.93</v>
      </c>
      <c r="BF7" s="36">
        <v>374.26</v>
      </c>
      <c r="BG7" s="36">
        <v>357.82</v>
      </c>
      <c r="BH7" s="36">
        <v>329.66</v>
      </c>
      <c r="BI7" s="36">
        <v>403.15</v>
      </c>
      <c r="BJ7" s="36">
        <v>391.4</v>
      </c>
      <c r="BK7" s="36">
        <v>382.65</v>
      </c>
      <c r="BL7" s="36">
        <v>385.06</v>
      </c>
      <c r="BM7" s="36">
        <v>373.09</v>
      </c>
      <c r="BN7" s="36">
        <v>276.38</v>
      </c>
      <c r="BO7" s="36">
        <v>97.79</v>
      </c>
      <c r="BP7" s="36">
        <v>99.1</v>
      </c>
      <c r="BQ7" s="36">
        <v>92.39</v>
      </c>
      <c r="BR7" s="36">
        <v>97.7</v>
      </c>
      <c r="BS7" s="36">
        <v>106.13</v>
      </c>
      <c r="BT7" s="36">
        <v>94.86</v>
      </c>
      <c r="BU7" s="36">
        <v>95.91</v>
      </c>
      <c r="BV7" s="36">
        <v>96.1</v>
      </c>
      <c r="BW7" s="36">
        <v>99.07</v>
      </c>
      <c r="BX7" s="36">
        <v>99.99</v>
      </c>
      <c r="BY7" s="36">
        <v>104.99</v>
      </c>
      <c r="BZ7" s="36">
        <v>221.69</v>
      </c>
      <c r="CA7" s="36">
        <v>216.84</v>
      </c>
      <c r="CB7" s="36">
        <v>232.57</v>
      </c>
      <c r="CC7" s="36">
        <v>220.33</v>
      </c>
      <c r="CD7" s="36">
        <v>203.91</v>
      </c>
      <c r="CE7" s="36">
        <v>179.14</v>
      </c>
      <c r="CF7" s="36">
        <v>179.29</v>
      </c>
      <c r="CG7" s="36">
        <v>178.39</v>
      </c>
      <c r="CH7" s="36">
        <v>173.03</v>
      </c>
      <c r="CI7" s="36">
        <v>171.15</v>
      </c>
      <c r="CJ7" s="36">
        <v>163.72</v>
      </c>
      <c r="CK7" s="36">
        <v>62.17</v>
      </c>
      <c r="CL7" s="36">
        <v>59.88</v>
      </c>
      <c r="CM7" s="36">
        <v>59.94</v>
      </c>
      <c r="CN7" s="36">
        <v>57.97</v>
      </c>
      <c r="CO7" s="36">
        <v>58.33</v>
      </c>
      <c r="CP7" s="36">
        <v>58.76</v>
      </c>
      <c r="CQ7" s="36">
        <v>59.09</v>
      </c>
      <c r="CR7" s="36">
        <v>59.23</v>
      </c>
      <c r="CS7" s="36">
        <v>58.58</v>
      </c>
      <c r="CT7" s="36">
        <v>58.53</v>
      </c>
      <c r="CU7" s="36">
        <v>59.76</v>
      </c>
      <c r="CV7" s="36">
        <v>91.79</v>
      </c>
      <c r="CW7" s="36">
        <v>94.27</v>
      </c>
      <c r="CX7" s="36">
        <v>93.26</v>
      </c>
      <c r="CY7" s="36">
        <v>95.31</v>
      </c>
      <c r="CZ7" s="36">
        <v>97.99</v>
      </c>
      <c r="DA7" s="36">
        <v>84.87</v>
      </c>
      <c r="DB7" s="36">
        <v>85.4</v>
      </c>
      <c r="DC7" s="36">
        <v>85.53</v>
      </c>
      <c r="DD7" s="36">
        <v>85.23</v>
      </c>
      <c r="DE7" s="36">
        <v>85.26</v>
      </c>
      <c r="DF7" s="36">
        <v>89.95</v>
      </c>
      <c r="DG7" s="36">
        <v>40.630000000000003</v>
      </c>
      <c r="DH7" s="36">
        <v>41.41</v>
      </c>
      <c r="DI7" s="36">
        <v>43.14</v>
      </c>
      <c r="DJ7" s="36">
        <v>51.05</v>
      </c>
      <c r="DK7" s="36">
        <v>53.12</v>
      </c>
      <c r="DL7" s="36">
        <v>35.53</v>
      </c>
      <c r="DM7" s="36">
        <v>36.36</v>
      </c>
      <c r="DN7" s="36">
        <v>37.340000000000003</v>
      </c>
      <c r="DO7" s="36">
        <v>44.31</v>
      </c>
      <c r="DP7" s="36">
        <v>45.75</v>
      </c>
      <c r="DQ7" s="36">
        <v>47.18</v>
      </c>
      <c r="DR7" s="36">
        <v>3.32</v>
      </c>
      <c r="DS7" s="36">
        <v>4.42</v>
      </c>
      <c r="DT7" s="36">
        <v>5.39</v>
      </c>
      <c r="DU7" s="36">
        <v>5.73</v>
      </c>
      <c r="DV7" s="36">
        <v>16.63</v>
      </c>
      <c r="DW7" s="36">
        <v>6.47</v>
      </c>
      <c r="DX7" s="36">
        <v>7.8</v>
      </c>
      <c r="DY7" s="36">
        <v>8.39</v>
      </c>
      <c r="DZ7" s="36">
        <v>10.09</v>
      </c>
      <c r="EA7" s="36">
        <v>10.54</v>
      </c>
      <c r="EB7" s="36">
        <v>13.18</v>
      </c>
      <c r="EC7" s="36">
        <v>1.53</v>
      </c>
      <c r="ED7" s="36">
        <v>0.83</v>
      </c>
      <c r="EE7" s="36">
        <v>0.69</v>
      </c>
      <c r="EF7" s="36">
        <v>0.12</v>
      </c>
      <c r="EG7" s="36">
        <v>0.6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古賀市役所</cp:lastModifiedBy>
  <dcterms:created xsi:type="dcterms:W3CDTF">2017-02-01T08:49:10Z</dcterms:created>
  <dcterms:modified xsi:type="dcterms:W3CDTF">2017-02-23T02:43:02Z</dcterms:modified>
</cp:coreProperties>
</file>